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Ekonomika\RM\"/>
    </mc:Choice>
  </mc:AlternateContent>
  <xr:revisionPtr revIDLastSave="0" documentId="8_{8E4BB12D-5ED3-416C-A7CA-B5F79801168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4" i="1" l="1"/>
  <c r="H52" i="1" l="1"/>
  <c r="F52" i="1"/>
  <c r="H50" i="1"/>
  <c r="F50" i="1"/>
  <c r="H46" i="1" l="1"/>
  <c r="F44" i="1"/>
  <c r="M44" i="1" s="1"/>
  <c r="M48" i="1"/>
  <c r="D59" i="1"/>
  <c r="M56" i="1"/>
  <c r="M54" i="1"/>
  <c r="J44" i="1"/>
  <c r="J46" i="1" s="1"/>
  <c r="J59" i="1" s="1"/>
  <c r="M50" i="1" l="1"/>
  <c r="F46" i="1"/>
  <c r="M52" i="1"/>
  <c r="H59" i="1"/>
  <c r="F59" i="1" l="1"/>
  <c r="M59" i="1" s="1"/>
  <c r="M46" i="1"/>
</calcChain>
</file>

<file path=xl/sharedStrings.xml><?xml version="1.0" encoding="utf-8"?>
<sst xmlns="http://schemas.openxmlformats.org/spreadsheetml/2006/main" count="35" uniqueCount="35">
  <si>
    <t>D-1</t>
  </si>
  <si>
    <t>D</t>
  </si>
  <si>
    <t>D+1</t>
  </si>
  <si>
    <t>D+2</t>
  </si>
  <si>
    <t>DPH</t>
  </si>
  <si>
    <t>CELKEM</t>
  </si>
  <si>
    <t>Tabulka pro orientační výpočet požadovaného finančního zajištění pro plynárenství</t>
  </si>
  <si>
    <t>Blokace finančního zajištění celkem (Kč)</t>
  </si>
  <si>
    <t>Poznámka !!!</t>
  </si>
  <si>
    <t>Nominace přepravy plynu na exit HPS (MWh)</t>
  </si>
  <si>
    <t>Nominace distribuce plynu na exit PPL (MWh)</t>
  </si>
  <si>
    <t>Očekávaná spotřeba dle OTE (MWh) (A,B - dle RK; C - dle TDD)</t>
  </si>
  <si>
    <t>Nominace přepravy plynu na vstup HPS (MWh)</t>
  </si>
  <si>
    <t>Cena na VDT pro den D</t>
  </si>
  <si>
    <t>Cena na VDT pro den D+1</t>
  </si>
  <si>
    <t>Parametrická cena pro ocenění rizikové expozice za odchylku</t>
  </si>
  <si>
    <t>Cena kladného denního vyrovnávacího množství</t>
  </si>
  <si>
    <t>Cena záporného denního vyrovnávacího množství</t>
  </si>
  <si>
    <t>Nominace přepravy plynu na exit ZP (MWh)</t>
  </si>
  <si>
    <t>Nominace přepravy plynu na vstup ZP (MWh)</t>
  </si>
  <si>
    <t>Riziková expozice za odchylku celkem (MWh)</t>
  </si>
  <si>
    <t>Oceněná riziková expozice za odchylku celkem (Kč)</t>
  </si>
  <si>
    <t>Součet neuhrazených závazků za nákup nevyužité flexibility (Kč)</t>
  </si>
  <si>
    <t>Nákup komodity na VDT (Kč)</t>
  </si>
  <si>
    <t>Prodej komodity na VDT(Kč)</t>
  </si>
  <si>
    <t>Součet neuhrazených závazků za záporné denní vyrovnávací množství (Kč)</t>
  </si>
  <si>
    <t>Součet neuhrazených pohledávek za kladné denní vyrovnávací množství (Kč)</t>
  </si>
  <si>
    <t>V případě každodenního obchodvání na VDT je třeba vzít v úvahu dobu od zadání pokynu do úhrady závazku (4-6 dnů dle banky SZ, v případě delších svátků i více) a cenu a objem uvedený v pokynech a v případě záporného denního vyrovnávacího množství dobu pro úhradu inkasním (platebním) příkazem.</t>
  </si>
  <si>
    <t>Nutno aktualizovat</t>
  </si>
  <si>
    <t>Nominace závazku dodat na VOB (bilaterální kontrakt + vlastní předání) (MWh)</t>
  </si>
  <si>
    <t>Nominace závazku dodat na VOB (VDT) (MWh)</t>
  </si>
  <si>
    <t>Záporný stav bilančního účtu odchylek (MWh)</t>
  </si>
  <si>
    <t>Nominace závazku odebrat na VOB (bilaterál + vlastní předání) (MWh)</t>
  </si>
  <si>
    <t>Nominace závazku odebrat na VOB (VDT) (MWh)</t>
  </si>
  <si>
    <t>Kladný stav bilančního účtu odchylek (MWh)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</si>
</sst>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#,##0\ &quot;Kč&quot;;\-#,##0\ &quot;Kč&quot;"/>
    <numFmt numFmtId="164" formatCode="#,##0.000"/>
    <numFmt numFmtId="165" formatCode="#,##0.0"/>
  </numFmts>
  <fonts count="16" x14ac:knownFonts="1"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00B05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00B05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9"/>
      <color rgb="FF0070C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1">
    <xf numFmtId="0" fontId="0" fillId="0" borderId="0" xfId="0"/>
    <xf numFmtId="164" fontId="4" fillId="2" borderId="0" xfId="0" applyNumberFormat="1" applyFont="1" applyFill="1"/>
    <xf numFmtId="164" fontId="4" fillId="3" borderId="0" xfId="0" applyNumberFormat="1" applyFont="1" applyFill="1" applyBorder="1"/>
    <xf numFmtId="164" fontId="4" fillId="3" borderId="1" xfId="0" applyNumberFormat="1" applyFont="1" applyFill="1" applyBorder="1"/>
    <xf numFmtId="164" fontId="4" fillId="3" borderId="2" xfId="0" applyNumberFormat="1" applyFont="1" applyFill="1" applyBorder="1"/>
    <xf numFmtId="164" fontId="4" fillId="3" borderId="3" xfId="0" applyNumberFormat="1" applyFont="1" applyFill="1" applyBorder="1"/>
    <xf numFmtId="164" fontId="4" fillId="3" borderId="4" xfId="0" applyNumberFormat="1" applyFont="1" applyFill="1" applyBorder="1"/>
    <xf numFmtId="164" fontId="4" fillId="3" borderId="5" xfId="0" applyNumberFormat="1" applyFont="1" applyFill="1" applyBorder="1"/>
    <xf numFmtId="164" fontId="4" fillId="3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 applyBorder="1"/>
    <xf numFmtId="164" fontId="6" fillId="3" borderId="0" xfId="0" applyNumberFormat="1" applyFont="1" applyFill="1" applyBorder="1"/>
    <xf numFmtId="165" fontId="6" fillId="3" borderId="0" xfId="0" applyNumberFormat="1" applyFont="1" applyFill="1" applyBorder="1"/>
    <xf numFmtId="165" fontId="7" fillId="3" borderId="0" xfId="0" applyNumberFormat="1" applyFont="1" applyFill="1" applyBorder="1"/>
    <xf numFmtId="0" fontId="8" fillId="4" borderId="6" xfId="0" applyFont="1" applyFill="1" applyBorder="1"/>
    <xf numFmtId="164" fontId="8" fillId="4" borderId="7" xfId="0" applyNumberFormat="1" applyFont="1" applyFill="1" applyBorder="1" applyAlignment="1">
      <alignment horizontal="center"/>
    </xf>
    <xf numFmtId="164" fontId="4" fillId="2" borderId="0" xfId="0" applyNumberFormat="1" applyFont="1" applyFill="1" applyBorder="1"/>
    <xf numFmtId="0" fontId="4" fillId="2" borderId="0" xfId="0" applyFont="1" applyFill="1" applyBorder="1"/>
    <xf numFmtId="164" fontId="9" fillId="3" borderId="0" xfId="0" applyNumberFormat="1" applyFont="1" applyFill="1" applyBorder="1"/>
    <xf numFmtId="164" fontId="10" fillId="3" borderId="0" xfId="0" applyNumberFormat="1" applyFont="1" applyFill="1" applyBorder="1"/>
    <xf numFmtId="164" fontId="11" fillId="3" borderId="0" xfId="0" applyNumberFormat="1" applyFont="1" applyFill="1" applyBorder="1"/>
    <xf numFmtId="4" fontId="10" fillId="3" borderId="0" xfId="0" applyNumberFormat="1" applyFont="1" applyFill="1" applyBorder="1"/>
    <xf numFmtId="165" fontId="10" fillId="3" borderId="0" xfId="0" applyNumberFormat="1" applyFont="1" applyFill="1" applyBorder="1"/>
    <xf numFmtId="165" fontId="11" fillId="3" borderId="0" xfId="0" applyNumberFormat="1" applyFont="1" applyFill="1" applyBorder="1"/>
    <xf numFmtId="164" fontId="12" fillId="3" borderId="0" xfId="0" applyNumberFormat="1" applyFont="1" applyFill="1" applyBorder="1"/>
    <xf numFmtId="4" fontId="12" fillId="3" borderId="0" xfId="0" applyNumberFormat="1" applyFont="1" applyFill="1" applyBorder="1"/>
    <xf numFmtId="165" fontId="12" fillId="3" borderId="0" xfId="0" applyNumberFormat="1" applyFont="1" applyFill="1" applyBorder="1"/>
    <xf numFmtId="165" fontId="13" fillId="3" borderId="0" xfId="0" applyNumberFormat="1" applyFont="1" applyFill="1" applyBorder="1"/>
    <xf numFmtId="0" fontId="14" fillId="4" borderId="7" xfId="0" applyFont="1" applyFill="1" applyBorder="1" applyAlignment="1">
      <alignment horizontal="center"/>
    </xf>
    <xf numFmtId="164" fontId="8" fillId="4" borderId="8" xfId="0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164" fontId="9" fillId="3" borderId="4" xfId="0" applyNumberFormat="1" applyFont="1" applyFill="1" applyBorder="1"/>
    <xf numFmtId="164" fontId="10" fillId="3" borderId="4" xfId="0" applyNumberFormat="1" applyFont="1" applyFill="1" applyBorder="1"/>
    <xf numFmtId="4" fontId="10" fillId="3" borderId="4" xfId="0" applyNumberFormat="1" applyFont="1" applyFill="1" applyBorder="1"/>
    <xf numFmtId="164" fontId="10" fillId="3" borderId="1" xfId="0" applyNumberFormat="1" applyFont="1" applyFill="1" applyBorder="1"/>
    <xf numFmtId="164" fontId="9" fillId="3" borderId="1" xfId="0" applyNumberFormat="1" applyFont="1" applyFill="1" applyBorder="1"/>
    <xf numFmtId="0" fontId="5" fillId="3" borderId="1" xfId="0" applyFont="1" applyFill="1" applyBorder="1"/>
    <xf numFmtId="164" fontId="9" fillId="3" borderId="5" xfId="0" applyNumberFormat="1" applyFont="1" applyFill="1" applyBorder="1"/>
    <xf numFmtId="0" fontId="14" fillId="4" borderId="9" xfId="0" applyFont="1" applyFill="1" applyBorder="1" applyAlignment="1">
      <alignment vertical="center"/>
    </xf>
    <xf numFmtId="0" fontId="4" fillId="3" borderId="10" xfId="0" applyFont="1" applyFill="1" applyBorder="1"/>
    <xf numFmtId="0" fontId="4" fillId="3" borderId="11" xfId="0" applyFont="1" applyFill="1" applyBorder="1"/>
    <xf numFmtId="0" fontId="4" fillId="3" borderId="12" xfId="0" applyFont="1" applyFill="1" applyBorder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Border="1"/>
    <xf numFmtId="3" fontId="4" fillId="3" borderId="0" xfId="0" applyNumberFormat="1" applyFont="1" applyFill="1" applyBorder="1"/>
    <xf numFmtId="0" fontId="4" fillId="3" borderId="13" xfId="0" applyFont="1" applyFill="1" applyBorder="1"/>
    <xf numFmtId="9" fontId="4" fillId="3" borderId="2" xfId="1" applyFont="1" applyFill="1" applyBorder="1"/>
    <xf numFmtId="0" fontId="5" fillId="3" borderId="2" xfId="0" applyFont="1" applyFill="1" applyBorder="1"/>
    <xf numFmtId="9" fontId="4" fillId="3" borderId="0" xfId="1" applyFont="1" applyFill="1" applyBorder="1"/>
    <xf numFmtId="9" fontId="4" fillId="3" borderId="1" xfId="1" applyFont="1" applyFill="1" applyBorder="1"/>
    <xf numFmtId="0" fontId="4" fillId="2" borderId="0" xfId="0" applyFont="1" applyFill="1" applyAlignment="1">
      <alignment vertical="center"/>
    </xf>
    <xf numFmtId="9" fontId="15" fillId="2" borderId="9" xfId="1" applyFont="1" applyFill="1" applyBorder="1"/>
    <xf numFmtId="5" fontId="15" fillId="2" borderId="9" xfId="0" applyNumberFormat="1" applyFont="1" applyFill="1" applyBorder="1"/>
    <xf numFmtId="164" fontId="9" fillId="2" borderId="0" xfId="0" applyNumberFormat="1" applyFont="1" applyFill="1" applyBorder="1"/>
    <xf numFmtId="164" fontId="10" fillId="2" borderId="9" xfId="0" applyNumberFormat="1" applyFont="1" applyFill="1" applyBorder="1"/>
    <xf numFmtId="164" fontId="11" fillId="2" borderId="9" xfId="0" applyNumberFormat="1" applyFont="1" applyFill="1" applyBorder="1"/>
    <xf numFmtId="165" fontId="10" fillId="2" borderId="9" xfId="0" applyNumberFormat="1" applyFont="1" applyFill="1" applyBorder="1"/>
    <xf numFmtId="165" fontId="1" fillId="2" borderId="9" xfId="0" applyNumberFormat="1" applyFont="1" applyFill="1" applyBorder="1" applyAlignment="1">
      <alignment vertical="center"/>
    </xf>
    <xf numFmtId="165" fontId="1" fillId="2" borderId="14" xfId="0" applyNumberFormat="1" applyFont="1" applyFill="1" applyBorder="1" applyAlignment="1">
      <alignment vertical="center"/>
    </xf>
    <xf numFmtId="164" fontId="12" fillId="3" borderId="9" xfId="0" applyNumberFormat="1" applyFont="1" applyFill="1" applyBorder="1"/>
    <xf numFmtId="4" fontId="12" fillId="3" borderId="9" xfId="0" applyNumberFormat="1" applyFont="1" applyFill="1" applyBorder="1"/>
    <xf numFmtId="165" fontId="12" fillId="3" borderId="9" xfId="0" applyNumberFormat="1" applyFont="1" applyFill="1" applyBorder="1"/>
    <xf numFmtId="165" fontId="13" fillId="3" borderId="9" xfId="0" applyNumberFormat="1" applyFont="1" applyFill="1" applyBorder="1"/>
    <xf numFmtId="0" fontId="5" fillId="5" borderId="2" xfId="0" applyFont="1" applyFill="1" applyBorder="1" applyAlignment="1">
      <alignment wrapText="1"/>
    </xf>
    <xf numFmtId="0" fontId="5" fillId="5" borderId="3" xfId="0" applyFont="1" applyFill="1" applyBorder="1" applyAlignment="1">
      <alignment wrapText="1"/>
    </xf>
    <xf numFmtId="0" fontId="6" fillId="5" borderId="13" xfId="0" applyFont="1" applyFill="1" applyBorder="1" applyAlignment="1">
      <alignment wrapText="1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164" fontId="4" fillId="2" borderId="15" xfId="0" applyNumberFormat="1" applyFont="1" applyFill="1" applyBorder="1" applyAlignment="1">
      <alignment horizontal="center"/>
    </xf>
    <xf numFmtId="164" fontId="4" fillId="2" borderId="16" xfId="0" applyNumberFormat="1" applyFont="1" applyFill="1" applyBorder="1" applyAlignment="1">
      <alignment horizontal="center"/>
    </xf>
    <xf numFmtId="164" fontId="6" fillId="5" borderId="17" xfId="0" applyNumberFormat="1" applyFont="1" applyFill="1" applyBorder="1" applyAlignment="1">
      <alignment horizontal="center" vertical="center" wrapText="1"/>
    </xf>
    <xf numFmtId="164" fontId="6" fillId="5" borderId="18" xfId="0" applyNumberFormat="1" applyFont="1" applyFill="1" applyBorder="1" applyAlignment="1">
      <alignment horizontal="center" vertical="center" wrapText="1"/>
    </xf>
    <xf numFmtId="164" fontId="6" fillId="5" borderId="19" xfId="0" applyNumberFormat="1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6"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723900</xdr:colOff>
      <xdr:row>7</xdr:row>
      <xdr:rowOff>9525</xdr:rowOff>
    </xdr:from>
    <xdr:to>
      <xdr:col>11</xdr:col>
      <xdr:colOff>0</xdr:colOff>
      <xdr:row>13</xdr:row>
      <xdr:rowOff>38100</xdr:rowOff>
    </xdr:to>
    <xdr:sp macro="" textlink="">
      <xdr:nvSpPr>
        <xdr:cNvPr id="3" name="Obdélníkový popis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934200" y="790575"/>
          <a:ext cx="1504950" cy="657225"/>
        </a:xfrm>
        <a:prstGeom prst="wedgeRectCallout">
          <a:avLst>
            <a:gd name="adj1" fmla="val -114873"/>
            <a:gd name="adj2" fmla="val 105065"/>
          </a:avLst>
        </a:prstGeom>
        <a:solidFill>
          <a:srgbClr val="FFFF99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cs-CZ" sz="1000" b="1" i="0" baseline="0">
              <a:solidFill>
                <a:srgbClr val="FF0000"/>
              </a:solidFill>
              <a:latin typeface="Arial" pitchFamily="34" charset="0"/>
            </a:rPr>
            <a:t>Den D představuje aktuální den, ve kterém se nacházíte</a:t>
          </a:r>
        </a:p>
      </xdr:txBody>
    </xdr:sp>
    <xdr:clientData/>
  </xdr:twoCellAnchor>
  <xdr:twoCellAnchor>
    <xdr:from>
      <xdr:col>5</xdr:col>
      <xdr:colOff>152400</xdr:colOff>
      <xdr:row>5</xdr:row>
      <xdr:rowOff>0</xdr:rowOff>
    </xdr:from>
    <xdr:to>
      <xdr:col>5</xdr:col>
      <xdr:colOff>619125</xdr:colOff>
      <xdr:row>6</xdr:row>
      <xdr:rowOff>114300</xdr:rowOff>
    </xdr:to>
    <xdr:sp macro="" textlink="">
      <xdr:nvSpPr>
        <xdr:cNvPr id="5" name="Šipka doprav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514975" y="571500"/>
          <a:ext cx="466725" cy="161925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  <a:scene3d>
          <a:camera prst="orthographicFront">
            <a:rot lat="0" lon="0" rev="108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5</xdr:col>
      <xdr:colOff>152400</xdr:colOff>
      <xdr:row>12</xdr:row>
      <xdr:rowOff>47625</xdr:rowOff>
    </xdr:from>
    <xdr:to>
      <xdr:col>5</xdr:col>
      <xdr:colOff>619125</xdr:colOff>
      <xdr:row>14</xdr:row>
      <xdr:rowOff>0</xdr:rowOff>
    </xdr:to>
    <xdr:sp macro="" textlink="">
      <xdr:nvSpPr>
        <xdr:cNvPr id="6" name="Šipka doprava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514975" y="1295400"/>
          <a:ext cx="466725" cy="161925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  <a:scene3d>
          <a:camera prst="orthographicFront">
            <a:rot lat="0" lon="0" rev="108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B1:P65"/>
  <sheetViews>
    <sheetView showGridLines="0" tabSelected="1" workbookViewId="0">
      <selection activeCell="Q15" sqref="Q15"/>
    </sheetView>
  </sheetViews>
  <sheetFormatPr defaultRowHeight="12.75" x14ac:dyDescent="0.2"/>
  <cols>
    <col min="1" max="1" width="0.875" style="42" customWidth="1"/>
    <col min="2" max="2" width="57.5" style="42" customWidth="1"/>
    <col min="3" max="3" width="0.875" style="1" customWidth="1"/>
    <col min="4" max="4" width="10.25" style="1" customWidth="1"/>
    <col min="5" max="5" width="0.875" style="1" customWidth="1"/>
    <col min="6" max="6" width="10.25" style="1" customWidth="1"/>
    <col min="7" max="7" width="0.875" style="1" customWidth="1"/>
    <col min="8" max="8" width="10.25" style="1" customWidth="1"/>
    <col min="9" max="9" width="0.875" style="1" customWidth="1"/>
    <col min="10" max="10" width="10.25" style="1" customWidth="1"/>
    <col min="11" max="11" width="0.875" style="1" customWidth="1"/>
    <col min="12" max="12" width="1.5" style="1" customWidth="1"/>
    <col min="13" max="13" width="11.875" style="43" customWidth="1"/>
    <col min="14" max="14" width="1.5" style="1" customWidth="1"/>
    <col min="15" max="15" width="0.875" style="1" customWidth="1"/>
    <col min="16" max="16384" width="9" style="42"/>
  </cols>
  <sheetData>
    <row r="1" spans="2:15" ht="3.75" customHeight="1" x14ac:dyDescent="0.2"/>
    <row r="2" spans="2:15" s="51" customFormat="1" ht="21" customHeight="1" x14ac:dyDescent="0.2">
      <c r="B2" s="67" t="s">
        <v>6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9"/>
    </row>
    <row r="3" spans="2:15" ht="3.75" customHeight="1" x14ac:dyDescent="0.2"/>
    <row r="4" spans="2:15" ht="3.75" customHeight="1" x14ac:dyDescent="0.2">
      <c r="B4" s="46"/>
      <c r="C4" s="47"/>
      <c r="D4" s="47"/>
      <c r="E4" s="47"/>
      <c r="F4" s="4"/>
      <c r="G4" s="4"/>
      <c r="H4" s="4"/>
      <c r="I4" s="4"/>
      <c r="J4" s="4"/>
      <c r="K4" s="4"/>
      <c r="L4" s="4"/>
      <c r="M4" s="48"/>
      <c r="N4" s="4"/>
      <c r="O4" s="5"/>
    </row>
    <row r="5" spans="2:15" x14ac:dyDescent="0.2">
      <c r="B5" s="40" t="s">
        <v>4</v>
      </c>
      <c r="C5" s="49"/>
      <c r="D5" s="52">
        <v>0</v>
      </c>
      <c r="E5" s="49"/>
      <c r="F5" s="72" t="s">
        <v>28</v>
      </c>
      <c r="G5" s="2"/>
      <c r="H5" s="2"/>
      <c r="I5" s="2"/>
      <c r="J5" s="2"/>
      <c r="K5" s="2"/>
      <c r="L5" s="2"/>
      <c r="M5" s="10"/>
      <c r="N5" s="2"/>
      <c r="O5" s="6"/>
    </row>
    <row r="6" spans="2:15" ht="3.75" customHeight="1" x14ac:dyDescent="0.2">
      <c r="B6" s="39"/>
      <c r="C6" s="49"/>
      <c r="D6" s="49"/>
      <c r="E6" s="49"/>
      <c r="F6" s="73"/>
      <c r="G6" s="2"/>
      <c r="H6" s="2"/>
      <c r="I6" s="2"/>
      <c r="J6" s="2"/>
      <c r="K6" s="2"/>
      <c r="L6" s="2"/>
      <c r="M6" s="10"/>
      <c r="N6" s="2"/>
      <c r="O6" s="6"/>
    </row>
    <row r="7" spans="2:15" x14ac:dyDescent="0.2">
      <c r="B7" s="40" t="s">
        <v>15</v>
      </c>
      <c r="C7" s="45"/>
      <c r="D7" s="53">
        <v>5000</v>
      </c>
      <c r="E7" s="45"/>
      <c r="F7" s="73"/>
      <c r="G7" s="2"/>
      <c r="H7" s="2"/>
      <c r="I7" s="2"/>
      <c r="J7" s="2"/>
      <c r="K7" s="2"/>
      <c r="L7" s="2"/>
      <c r="M7" s="10"/>
      <c r="N7" s="2"/>
      <c r="O7" s="6"/>
    </row>
    <row r="8" spans="2:15" ht="3.75" customHeight="1" x14ac:dyDescent="0.2">
      <c r="B8" s="39"/>
      <c r="C8" s="45"/>
      <c r="D8" s="45"/>
      <c r="E8" s="45"/>
      <c r="F8" s="73"/>
      <c r="G8" s="2"/>
      <c r="H8" s="2"/>
      <c r="I8" s="2"/>
      <c r="J8" s="2"/>
      <c r="K8" s="2"/>
      <c r="L8" s="2"/>
      <c r="M8" s="10"/>
      <c r="N8" s="2"/>
      <c r="O8" s="6"/>
    </row>
    <row r="9" spans="2:15" x14ac:dyDescent="0.2">
      <c r="B9" s="40" t="s">
        <v>17</v>
      </c>
      <c r="C9" s="45"/>
      <c r="D9" s="53">
        <v>5000</v>
      </c>
      <c r="E9" s="45"/>
      <c r="F9" s="73"/>
      <c r="G9" s="2"/>
      <c r="H9" s="2"/>
      <c r="I9" s="2"/>
      <c r="J9" s="2"/>
      <c r="K9" s="2"/>
      <c r="L9" s="2"/>
      <c r="M9" s="10"/>
      <c r="N9" s="2"/>
      <c r="O9" s="6"/>
    </row>
    <row r="10" spans="2:15" ht="3.75" customHeight="1" x14ac:dyDescent="0.2">
      <c r="B10" s="39"/>
      <c r="C10" s="45"/>
      <c r="D10" s="45"/>
      <c r="E10" s="45"/>
      <c r="F10" s="73"/>
      <c r="G10" s="2"/>
      <c r="H10" s="2"/>
      <c r="I10" s="2"/>
      <c r="J10" s="2"/>
      <c r="K10" s="2"/>
      <c r="L10" s="2"/>
      <c r="M10" s="10"/>
      <c r="N10" s="2"/>
      <c r="O10" s="6"/>
    </row>
    <row r="11" spans="2:15" x14ac:dyDescent="0.2">
      <c r="B11" s="40" t="s">
        <v>16</v>
      </c>
      <c r="C11" s="45"/>
      <c r="D11" s="53">
        <v>4800</v>
      </c>
      <c r="E11" s="45"/>
      <c r="F11" s="73"/>
      <c r="G11" s="2"/>
      <c r="H11" s="2"/>
      <c r="I11" s="2"/>
      <c r="J11" s="2"/>
      <c r="K11" s="2"/>
      <c r="L11" s="2"/>
      <c r="M11" s="10"/>
      <c r="N11" s="2"/>
      <c r="O11" s="6"/>
    </row>
    <row r="12" spans="2:15" ht="3.75" customHeight="1" x14ac:dyDescent="0.2">
      <c r="B12" s="39"/>
      <c r="C12" s="45"/>
      <c r="D12" s="45"/>
      <c r="E12" s="45"/>
      <c r="F12" s="73"/>
      <c r="G12" s="2"/>
      <c r="H12" s="2"/>
      <c r="I12" s="2"/>
      <c r="J12" s="2"/>
      <c r="K12" s="2"/>
      <c r="L12" s="2"/>
      <c r="M12" s="10"/>
      <c r="N12" s="2"/>
      <c r="O12" s="6"/>
    </row>
    <row r="13" spans="2:15" x14ac:dyDescent="0.2">
      <c r="B13" s="40" t="s">
        <v>13</v>
      </c>
      <c r="C13" s="45"/>
      <c r="D13" s="53">
        <v>5000</v>
      </c>
      <c r="E13" s="45"/>
      <c r="F13" s="73"/>
      <c r="G13" s="2"/>
      <c r="H13" s="2"/>
      <c r="I13" s="2"/>
      <c r="J13" s="2"/>
      <c r="K13" s="2"/>
      <c r="L13" s="2"/>
      <c r="M13" s="10"/>
      <c r="N13" s="2"/>
      <c r="O13" s="6"/>
    </row>
    <row r="14" spans="2:15" ht="3.75" customHeight="1" x14ac:dyDescent="0.2">
      <c r="B14" s="39"/>
      <c r="C14" s="45"/>
      <c r="D14" s="45"/>
      <c r="E14" s="45"/>
      <c r="F14" s="73"/>
      <c r="G14" s="2"/>
      <c r="H14" s="2"/>
      <c r="I14" s="2"/>
      <c r="J14" s="2"/>
      <c r="K14" s="2"/>
      <c r="L14" s="2"/>
      <c r="M14" s="10"/>
      <c r="N14" s="2"/>
      <c r="O14" s="6"/>
    </row>
    <row r="15" spans="2:15" x14ac:dyDescent="0.2">
      <c r="B15" s="40" t="s">
        <v>14</v>
      </c>
      <c r="C15" s="45"/>
      <c r="D15" s="53">
        <v>5000</v>
      </c>
      <c r="E15" s="45"/>
      <c r="F15" s="74"/>
      <c r="G15" s="2"/>
      <c r="H15" s="2"/>
      <c r="I15" s="2"/>
      <c r="J15" s="2"/>
      <c r="K15" s="2"/>
      <c r="L15" s="2"/>
      <c r="M15" s="10"/>
      <c r="N15" s="2"/>
      <c r="O15" s="6"/>
    </row>
    <row r="16" spans="2:15" ht="3.75" customHeight="1" x14ac:dyDescent="0.2">
      <c r="B16" s="41"/>
      <c r="C16" s="50"/>
      <c r="D16" s="50"/>
      <c r="E16" s="50"/>
      <c r="F16" s="3"/>
      <c r="G16" s="3"/>
      <c r="H16" s="3"/>
      <c r="I16" s="3"/>
      <c r="J16" s="3"/>
      <c r="K16" s="3"/>
      <c r="L16" s="3"/>
      <c r="M16" s="36"/>
      <c r="N16" s="3"/>
      <c r="O16" s="7"/>
    </row>
    <row r="17" spans="2:15" ht="3.75" customHeight="1" x14ac:dyDescent="0.2">
      <c r="B17" s="17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44"/>
      <c r="N17" s="16"/>
      <c r="O17" s="16"/>
    </row>
    <row r="18" spans="2:15" x14ac:dyDescent="0.2">
      <c r="B18" s="14"/>
      <c r="C18" s="15"/>
      <c r="D18" s="15" t="s">
        <v>0</v>
      </c>
      <c r="E18" s="15"/>
      <c r="F18" s="15" t="s">
        <v>1</v>
      </c>
      <c r="G18" s="15"/>
      <c r="H18" s="15" t="s">
        <v>2</v>
      </c>
      <c r="I18" s="15"/>
      <c r="J18" s="15" t="s">
        <v>3</v>
      </c>
      <c r="K18" s="15"/>
      <c r="L18" s="15"/>
      <c r="M18" s="28" t="s">
        <v>5</v>
      </c>
      <c r="N18" s="15"/>
      <c r="O18" s="29"/>
    </row>
    <row r="19" spans="2:15" ht="3.75" customHeight="1" x14ac:dyDescent="0.2">
      <c r="B19" s="39"/>
      <c r="C19" s="8"/>
      <c r="D19" s="8"/>
      <c r="E19" s="8"/>
      <c r="F19" s="8"/>
      <c r="G19" s="8"/>
      <c r="H19" s="8"/>
      <c r="I19" s="8"/>
      <c r="J19" s="8"/>
      <c r="K19" s="8"/>
      <c r="L19" s="8"/>
      <c r="M19" s="9"/>
      <c r="N19" s="8"/>
      <c r="O19" s="30"/>
    </row>
    <row r="20" spans="2:15" x14ac:dyDescent="0.2">
      <c r="B20" s="40" t="s">
        <v>9</v>
      </c>
      <c r="C20" s="18"/>
      <c r="D20" s="18"/>
      <c r="E20" s="18"/>
      <c r="F20" s="55"/>
      <c r="G20" s="19"/>
      <c r="H20" s="55"/>
      <c r="I20" s="19"/>
      <c r="J20" s="18"/>
      <c r="K20" s="18"/>
      <c r="L20" s="18"/>
      <c r="M20" s="10"/>
      <c r="N20" s="18"/>
      <c r="O20" s="31"/>
    </row>
    <row r="21" spans="2:15" ht="3.75" customHeight="1" x14ac:dyDescent="0.2">
      <c r="B21" s="39"/>
      <c r="C21" s="18"/>
      <c r="D21" s="18"/>
      <c r="E21" s="18"/>
      <c r="F21" s="19"/>
      <c r="G21" s="19"/>
      <c r="H21" s="19"/>
      <c r="I21" s="19"/>
      <c r="J21" s="18"/>
      <c r="K21" s="18"/>
      <c r="L21" s="18"/>
      <c r="M21" s="10"/>
      <c r="N21" s="18"/>
      <c r="O21" s="31"/>
    </row>
    <row r="22" spans="2:15" x14ac:dyDescent="0.2">
      <c r="B22" s="40" t="s">
        <v>18</v>
      </c>
      <c r="C22" s="18"/>
      <c r="D22" s="18"/>
      <c r="E22" s="18"/>
      <c r="F22" s="55"/>
      <c r="G22" s="19"/>
      <c r="H22" s="55"/>
      <c r="I22" s="19"/>
      <c r="J22" s="18"/>
      <c r="K22" s="18"/>
      <c r="L22" s="18"/>
      <c r="M22" s="10"/>
      <c r="N22" s="18"/>
      <c r="O22" s="31"/>
    </row>
    <row r="23" spans="2:15" ht="3.75" customHeight="1" x14ac:dyDescent="0.2">
      <c r="B23" s="39"/>
      <c r="C23" s="18"/>
      <c r="D23" s="18"/>
      <c r="E23" s="18"/>
      <c r="F23" s="19"/>
      <c r="G23" s="19"/>
      <c r="H23" s="19"/>
      <c r="I23" s="19"/>
      <c r="J23" s="18"/>
      <c r="K23" s="18"/>
      <c r="L23" s="18"/>
      <c r="M23" s="10"/>
      <c r="N23" s="18"/>
      <c r="O23" s="31"/>
    </row>
    <row r="24" spans="2:15" x14ac:dyDescent="0.2">
      <c r="B24" s="40" t="s">
        <v>10</v>
      </c>
      <c r="C24" s="18"/>
      <c r="D24" s="18"/>
      <c r="E24" s="18"/>
      <c r="F24" s="55"/>
      <c r="G24" s="19"/>
      <c r="H24" s="55"/>
      <c r="I24" s="19"/>
      <c r="J24" s="18"/>
      <c r="K24" s="18"/>
      <c r="L24" s="18"/>
      <c r="M24" s="10"/>
      <c r="N24" s="18"/>
      <c r="O24" s="31"/>
    </row>
    <row r="25" spans="2:15" ht="3.75" customHeight="1" x14ac:dyDescent="0.2">
      <c r="B25" s="39"/>
      <c r="C25" s="18"/>
      <c r="D25" s="18"/>
      <c r="E25" s="18"/>
      <c r="F25" s="19"/>
      <c r="G25" s="19"/>
      <c r="H25" s="19"/>
      <c r="I25" s="19"/>
      <c r="J25" s="18"/>
      <c r="K25" s="18"/>
      <c r="L25" s="18"/>
      <c r="M25" s="10"/>
      <c r="N25" s="18"/>
      <c r="O25" s="31"/>
    </row>
    <row r="26" spans="2:15" x14ac:dyDescent="0.2">
      <c r="B26" s="40" t="s">
        <v>29</v>
      </c>
      <c r="C26" s="18"/>
      <c r="D26" s="18"/>
      <c r="E26" s="18"/>
      <c r="F26" s="55"/>
      <c r="G26" s="19"/>
      <c r="H26" s="55"/>
      <c r="I26" s="19"/>
      <c r="J26" s="18"/>
      <c r="K26" s="18"/>
      <c r="L26" s="18"/>
      <c r="M26" s="10"/>
      <c r="N26" s="18"/>
      <c r="O26" s="31"/>
    </row>
    <row r="27" spans="2:15" ht="3.75" customHeight="1" x14ac:dyDescent="0.2">
      <c r="B27" s="39"/>
      <c r="C27" s="18"/>
      <c r="D27" s="18"/>
      <c r="E27" s="18"/>
      <c r="F27" s="19"/>
      <c r="G27" s="19"/>
      <c r="H27" s="19"/>
      <c r="I27" s="19"/>
      <c r="J27" s="18"/>
      <c r="K27" s="18"/>
      <c r="L27" s="18"/>
      <c r="M27" s="10"/>
      <c r="N27" s="18"/>
      <c r="O27" s="31"/>
    </row>
    <row r="28" spans="2:15" x14ac:dyDescent="0.2">
      <c r="B28" s="40" t="s">
        <v>30</v>
      </c>
      <c r="C28" s="18"/>
      <c r="D28" s="18"/>
      <c r="E28" s="18"/>
      <c r="F28" s="55"/>
      <c r="G28" s="19"/>
      <c r="H28" s="55"/>
      <c r="I28" s="19"/>
      <c r="J28" s="18"/>
      <c r="K28" s="18"/>
      <c r="L28" s="18"/>
      <c r="M28" s="10"/>
      <c r="N28" s="18"/>
      <c r="O28" s="31"/>
    </row>
    <row r="29" spans="2:15" ht="3.75" customHeight="1" x14ac:dyDescent="0.2">
      <c r="B29" s="39"/>
      <c r="C29" s="18"/>
      <c r="D29" s="18"/>
      <c r="E29" s="18"/>
      <c r="F29" s="19"/>
      <c r="G29" s="19"/>
      <c r="H29" s="19"/>
      <c r="I29" s="19"/>
      <c r="J29" s="18"/>
      <c r="K29" s="18"/>
      <c r="L29" s="18"/>
      <c r="M29" s="10"/>
      <c r="N29" s="18"/>
      <c r="O29" s="31"/>
    </row>
    <row r="30" spans="2:15" x14ac:dyDescent="0.2">
      <c r="B30" s="40" t="s">
        <v>11</v>
      </c>
      <c r="C30" s="18"/>
      <c r="D30" s="18"/>
      <c r="E30" s="18"/>
      <c r="F30" s="55"/>
      <c r="G30" s="19"/>
      <c r="H30" s="55"/>
      <c r="I30" s="19"/>
      <c r="J30" s="55"/>
      <c r="K30" s="19"/>
      <c r="L30" s="19"/>
      <c r="M30" s="10"/>
      <c r="N30" s="19"/>
      <c r="O30" s="32"/>
    </row>
    <row r="31" spans="2:15" ht="3.75" customHeight="1" x14ac:dyDescent="0.2">
      <c r="B31" s="39"/>
      <c r="C31" s="18"/>
      <c r="D31" s="18"/>
      <c r="E31" s="18"/>
      <c r="F31" s="19"/>
      <c r="G31" s="19"/>
      <c r="H31" s="19"/>
      <c r="I31" s="19"/>
      <c r="J31" s="19"/>
      <c r="K31" s="19"/>
      <c r="L31" s="19"/>
      <c r="M31" s="10"/>
      <c r="N31" s="19"/>
      <c r="O31" s="32"/>
    </row>
    <row r="32" spans="2:15" x14ac:dyDescent="0.2">
      <c r="B32" s="40" t="s">
        <v>31</v>
      </c>
      <c r="C32" s="18"/>
      <c r="D32" s="18"/>
      <c r="E32" s="18"/>
      <c r="F32" s="55"/>
      <c r="G32" s="19"/>
      <c r="H32" s="18"/>
      <c r="I32" s="18"/>
      <c r="J32" s="18"/>
      <c r="K32" s="18"/>
      <c r="L32" s="18"/>
      <c r="M32" s="10"/>
      <c r="N32" s="18"/>
      <c r="O32" s="31"/>
    </row>
    <row r="33" spans="2:15" ht="12.75" customHeight="1" x14ac:dyDescent="0.2">
      <c r="B33" s="39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0"/>
      <c r="N33" s="18"/>
      <c r="O33" s="31"/>
    </row>
    <row r="34" spans="2:15" ht="12.75" customHeight="1" x14ac:dyDescent="0.2">
      <c r="B34" s="39" t="s">
        <v>12</v>
      </c>
      <c r="C34" s="18"/>
      <c r="D34" s="18"/>
      <c r="E34" s="18"/>
      <c r="F34" s="55"/>
      <c r="G34" s="18"/>
      <c r="H34" s="55"/>
      <c r="I34" s="18"/>
      <c r="J34" s="18"/>
      <c r="K34" s="18"/>
      <c r="L34" s="18"/>
      <c r="M34" s="10"/>
      <c r="N34" s="18"/>
      <c r="O34" s="31"/>
    </row>
    <row r="35" spans="2:15" ht="3" customHeight="1" x14ac:dyDescent="0.2">
      <c r="B35" s="39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0"/>
      <c r="N35" s="18"/>
      <c r="O35" s="31"/>
    </row>
    <row r="36" spans="2:15" ht="12.75" customHeight="1" x14ac:dyDescent="0.2">
      <c r="B36" s="39" t="s">
        <v>19</v>
      </c>
      <c r="C36" s="18"/>
      <c r="D36" s="18"/>
      <c r="E36" s="18"/>
      <c r="F36" s="55"/>
      <c r="G36" s="18"/>
      <c r="H36" s="55"/>
      <c r="I36" s="18"/>
      <c r="J36" s="18"/>
      <c r="K36" s="18"/>
      <c r="L36" s="18"/>
      <c r="M36" s="10"/>
      <c r="N36" s="18"/>
      <c r="O36" s="31"/>
    </row>
    <row r="37" spans="2:15" ht="3.75" customHeight="1" x14ac:dyDescent="0.2">
      <c r="B37" s="39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0"/>
      <c r="N37" s="18"/>
      <c r="O37" s="31"/>
    </row>
    <row r="38" spans="2:15" x14ac:dyDescent="0.2">
      <c r="B38" s="40" t="s">
        <v>32</v>
      </c>
      <c r="C38" s="18"/>
      <c r="D38" s="18"/>
      <c r="E38" s="18"/>
      <c r="F38" s="56"/>
      <c r="G38" s="20"/>
      <c r="H38" s="56"/>
      <c r="I38" s="20"/>
      <c r="J38" s="18"/>
      <c r="K38" s="18"/>
      <c r="L38" s="18"/>
      <c r="M38" s="10"/>
      <c r="N38" s="18"/>
      <c r="O38" s="31"/>
    </row>
    <row r="39" spans="2:15" ht="3.75" customHeight="1" x14ac:dyDescent="0.2">
      <c r="B39" s="39"/>
      <c r="C39" s="18"/>
      <c r="D39" s="18"/>
      <c r="E39" s="18"/>
      <c r="F39" s="20"/>
      <c r="G39" s="20"/>
      <c r="H39" s="20"/>
      <c r="I39" s="20"/>
      <c r="J39" s="18"/>
      <c r="K39" s="18"/>
      <c r="L39" s="18"/>
      <c r="M39" s="10"/>
      <c r="N39" s="18"/>
      <c r="O39" s="31"/>
    </row>
    <row r="40" spans="2:15" x14ac:dyDescent="0.2">
      <c r="B40" s="40" t="s">
        <v>33</v>
      </c>
      <c r="C40" s="18"/>
      <c r="D40" s="18"/>
      <c r="E40" s="18"/>
      <c r="F40" s="56"/>
      <c r="G40" s="20"/>
      <c r="H40" s="56"/>
      <c r="I40" s="20"/>
      <c r="J40" s="18"/>
      <c r="K40" s="18"/>
      <c r="L40" s="18"/>
      <c r="M40" s="10"/>
      <c r="N40" s="18"/>
      <c r="O40" s="31"/>
    </row>
    <row r="41" spans="2:15" ht="3.75" customHeight="1" x14ac:dyDescent="0.2">
      <c r="B41" s="39"/>
      <c r="C41" s="18"/>
      <c r="D41" s="18"/>
      <c r="E41" s="18"/>
      <c r="F41" s="20"/>
      <c r="G41" s="20"/>
      <c r="H41" s="20"/>
      <c r="I41" s="20"/>
      <c r="J41" s="18"/>
      <c r="K41" s="18"/>
      <c r="L41" s="18"/>
      <c r="M41" s="10"/>
      <c r="N41" s="18"/>
      <c r="O41" s="31"/>
    </row>
    <row r="42" spans="2:15" x14ac:dyDescent="0.2">
      <c r="B42" s="40" t="s">
        <v>34</v>
      </c>
      <c r="C42" s="18"/>
      <c r="D42" s="18"/>
      <c r="E42" s="18"/>
      <c r="F42" s="56"/>
      <c r="G42" s="20"/>
      <c r="H42" s="18"/>
      <c r="I42" s="18"/>
      <c r="J42" s="18"/>
      <c r="K42" s="18"/>
      <c r="L42" s="18"/>
      <c r="M42" s="10"/>
      <c r="N42" s="18"/>
      <c r="O42" s="31"/>
    </row>
    <row r="43" spans="2:15" ht="12.75" customHeight="1" x14ac:dyDescent="0.2">
      <c r="B43" s="39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0"/>
      <c r="N43" s="18"/>
      <c r="O43" s="31"/>
    </row>
    <row r="44" spans="2:15" x14ac:dyDescent="0.2">
      <c r="B44" s="40" t="s">
        <v>20</v>
      </c>
      <c r="C44" s="18"/>
      <c r="D44" s="18"/>
      <c r="E44" s="18"/>
      <c r="F44" s="60">
        <f>IF(MAX(F20+F22-1/3*(F34+F36),0)+F24+F26+F28+F30+F32-F38-F40-F42&lt;0,0,MAX(F20+F22-1/3*(F34+F36),0)+F24+F26+F28+F30+F32-F38-F40-F42)</f>
        <v>0</v>
      </c>
      <c r="G44" s="24"/>
      <c r="H44" s="60">
        <f>IF(MAX(H20+H22-1/3*(H34+H36),0)+H24+H26+H28+H30-H38-H40&lt;0,0,MAX(H20+H22-1/3*(H34+H36),0)+H24+H26+H28+H30-H38-H40)</f>
        <v>0</v>
      </c>
      <c r="I44" s="24"/>
      <c r="J44" s="60">
        <f>J30</f>
        <v>0</v>
      </c>
      <c r="K44" s="24"/>
      <c r="L44" s="19"/>
      <c r="M44" s="60">
        <f>F44+H44+J44</f>
        <v>0</v>
      </c>
      <c r="N44" s="19"/>
      <c r="O44" s="32"/>
    </row>
    <row r="45" spans="2:15" ht="12.75" customHeight="1" x14ac:dyDescent="0.2">
      <c r="B45" s="39"/>
      <c r="C45" s="18"/>
      <c r="D45" s="18"/>
      <c r="E45" s="18"/>
      <c r="F45" s="24"/>
      <c r="G45" s="24"/>
      <c r="H45" s="24"/>
      <c r="I45" s="24"/>
      <c r="J45" s="24"/>
      <c r="K45" s="24"/>
      <c r="L45" s="19"/>
      <c r="M45" s="11"/>
      <c r="N45" s="19"/>
      <c r="O45" s="32"/>
    </row>
    <row r="46" spans="2:15" x14ac:dyDescent="0.2">
      <c r="B46" s="40" t="s">
        <v>21</v>
      </c>
      <c r="C46" s="18"/>
      <c r="D46" s="18"/>
      <c r="E46" s="18"/>
      <c r="F46" s="61">
        <f>F44*$D$7*(1+$D$5)</f>
        <v>0</v>
      </c>
      <c r="G46" s="25"/>
      <c r="H46" s="61">
        <f t="shared" ref="H46:J46" si="0">H44*$D$7*(1+$D$5)</f>
        <v>0</v>
      </c>
      <c r="I46" s="25"/>
      <c r="J46" s="61">
        <f t="shared" si="0"/>
        <v>0</v>
      </c>
      <c r="K46" s="25"/>
      <c r="L46" s="21"/>
      <c r="M46" s="62">
        <f>F46+H46+J46</f>
        <v>0</v>
      </c>
      <c r="N46" s="21"/>
      <c r="O46" s="33"/>
    </row>
    <row r="47" spans="2:15" ht="3.75" customHeight="1" x14ac:dyDescent="0.2">
      <c r="B47" s="39"/>
      <c r="C47" s="18"/>
      <c r="D47" s="18"/>
      <c r="E47" s="18"/>
      <c r="F47" s="21"/>
      <c r="G47" s="21"/>
      <c r="H47" s="21"/>
      <c r="I47" s="21"/>
      <c r="J47" s="21"/>
      <c r="K47" s="21"/>
      <c r="L47" s="21"/>
      <c r="M47" s="11"/>
      <c r="N47" s="21"/>
      <c r="O47" s="33"/>
    </row>
    <row r="48" spans="2:15" x14ac:dyDescent="0.2">
      <c r="B48" s="40" t="s">
        <v>22</v>
      </c>
      <c r="C48" s="22"/>
      <c r="D48" s="57"/>
      <c r="E48" s="22"/>
      <c r="F48" s="18"/>
      <c r="G48" s="18"/>
      <c r="H48" s="18"/>
      <c r="I48" s="18"/>
      <c r="J48" s="18"/>
      <c r="K48" s="18"/>
      <c r="L48" s="18"/>
      <c r="M48" s="62">
        <f>D48*45*(1+D5)</f>
        <v>0</v>
      </c>
      <c r="N48" s="18"/>
      <c r="O48" s="31"/>
    </row>
    <row r="49" spans="2:16" ht="3.75" customHeight="1" x14ac:dyDescent="0.2">
      <c r="B49" s="39"/>
      <c r="C49" s="22"/>
      <c r="D49" s="22"/>
      <c r="E49" s="22"/>
      <c r="F49" s="18"/>
      <c r="G49" s="18"/>
      <c r="H49" s="18"/>
      <c r="I49" s="18"/>
      <c r="J49" s="18"/>
      <c r="K49" s="18"/>
      <c r="L49" s="18"/>
      <c r="M49" s="10"/>
      <c r="N49" s="18"/>
      <c r="O49" s="31"/>
    </row>
    <row r="50" spans="2:16" x14ac:dyDescent="0.2">
      <c r="B50" s="40" t="s">
        <v>23</v>
      </c>
      <c r="C50" s="18"/>
      <c r="D50" s="18"/>
      <c r="E50" s="18"/>
      <c r="F50" s="62">
        <f>F40*D$13*(1+$D$5)</f>
        <v>0</v>
      </c>
      <c r="G50" s="26"/>
      <c r="H50" s="62">
        <f>H40*$D$15*(1+$D$5)</f>
        <v>0</v>
      </c>
      <c r="I50" s="22"/>
      <c r="J50" s="18"/>
      <c r="K50" s="18"/>
      <c r="L50" s="18"/>
      <c r="M50" s="62">
        <f>F50+H50</f>
        <v>0</v>
      </c>
      <c r="N50" s="18"/>
      <c r="O50" s="31"/>
    </row>
    <row r="51" spans="2:16" ht="3.75" customHeight="1" x14ac:dyDescent="0.2">
      <c r="B51" s="39"/>
      <c r="C51" s="18"/>
      <c r="D51" s="18"/>
      <c r="E51" s="18"/>
      <c r="F51" s="26"/>
      <c r="G51" s="26"/>
      <c r="H51" s="26"/>
      <c r="I51" s="22"/>
      <c r="J51" s="18"/>
      <c r="K51" s="18"/>
      <c r="L51" s="18"/>
      <c r="M51" s="12"/>
      <c r="N51" s="18"/>
      <c r="O51" s="31"/>
    </row>
    <row r="52" spans="2:16" x14ac:dyDescent="0.2">
      <c r="B52" s="40" t="s">
        <v>24</v>
      </c>
      <c r="C52" s="18"/>
      <c r="D52" s="18"/>
      <c r="E52" s="18"/>
      <c r="F52" s="63">
        <f>F28*D$13*(1+$D$5)</f>
        <v>0</v>
      </c>
      <c r="G52" s="27"/>
      <c r="H52" s="63">
        <f>H28*$D$15*(1+$D$5)</f>
        <v>0</v>
      </c>
      <c r="I52" s="23"/>
      <c r="J52" s="18"/>
      <c r="K52" s="18"/>
      <c r="L52" s="18"/>
      <c r="M52" s="63">
        <f>F52+H52</f>
        <v>0</v>
      </c>
      <c r="N52" s="18"/>
      <c r="O52" s="31"/>
    </row>
    <row r="53" spans="2:16" ht="3.75" customHeight="1" x14ac:dyDescent="0.2">
      <c r="B53" s="39"/>
      <c r="C53" s="18"/>
      <c r="D53" s="18"/>
      <c r="E53" s="18"/>
      <c r="F53" s="23"/>
      <c r="G53" s="23"/>
      <c r="H53" s="23"/>
      <c r="I53" s="23"/>
      <c r="J53" s="18"/>
      <c r="K53" s="18"/>
      <c r="L53" s="18"/>
      <c r="M53" s="13"/>
      <c r="N53" s="18"/>
      <c r="O53" s="31"/>
    </row>
    <row r="54" spans="2:16" x14ac:dyDescent="0.2">
      <c r="B54" s="40" t="s">
        <v>25</v>
      </c>
      <c r="C54" s="19"/>
      <c r="D54" s="55"/>
      <c r="E54" s="19"/>
      <c r="F54" s="18"/>
      <c r="G54" s="18"/>
      <c r="H54" s="18"/>
      <c r="I54" s="18"/>
      <c r="J54" s="18"/>
      <c r="K54" s="18"/>
      <c r="L54" s="18"/>
      <c r="M54" s="62">
        <f>D54*D9*(1+D5)</f>
        <v>0</v>
      </c>
      <c r="N54" s="18"/>
      <c r="O54" s="31"/>
    </row>
    <row r="55" spans="2:16" ht="3.75" customHeight="1" x14ac:dyDescent="0.2">
      <c r="B55" s="39"/>
      <c r="C55" s="19"/>
      <c r="D55" s="19"/>
      <c r="E55" s="19"/>
      <c r="F55" s="18"/>
      <c r="G55" s="18"/>
      <c r="H55" s="18"/>
      <c r="I55" s="18"/>
      <c r="J55" s="18"/>
      <c r="K55" s="18"/>
      <c r="L55" s="18"/>
      <c r="M55" s="10"/>
      <c r="N55" s="18"/>
      <c r="O55" s="31"/>
    </row>
    <row r="56" spans="2:16" x14ac:dyDescent="0.2">
      <c r="B56" s="40" t="s">
        <v>26</v>
      </c>
      <c r="C56" s="18"/>
      <c r="D56" s="56"/>
      <c r="E56" s="18"/>
      <c r="F56" s="18"/>
      <c r="G56" s="18"/>
      <c r="H56" s="18"/>
      <c r="I56" s="18"/>
      <c r="J56" s="18"/>
      <c r="K56" s="18"/>
      <c r="L56" s="18"/>
      <c r="M56" s="63">
        <f>D56*D11*(1+D5)</f>
        <v>0</v>
      </c>
      <c r="N56" s="18"/>
      <c r="O56" s="31"/>
    </row>
    <row r="57" spans="2:16" ht="3.75" customHeight="1" x14ac:dyDescent="0.2">
      <c r="B57" s="41"/>
      <c r="C57" s="34"/>
      <c r="D57" s="34"/>
      <c r="E57" s="34"/>
      <c r="F57" s="35"/>
      <c r="G57" s="35"/>
      <c r="H57" s="35"/>
      <c r="I57" s="35"/>
      <c r="J57" s="35"/>
      <c r="K57" s="35"/>
      <c r="L57" s="35"/>
      <c r="M57" s="36"/>
      <c r="N57" s="35"/>
      <c r="O57" s="37"/>
    </row>
    <row r="58" spans="2:16" ht="3.75" customHeight="1" thickBot="1" x14ac:dyDescent="0.25">
      <c r="B58" s="17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44"/>
      <c r="N58" s="54"/>
      <c r="O58" s="54"/>
      <c r="P58" s="17"/>
    </row>
    <row r="59" spans="2:16" s="51" customFormat="1" ht="19.5" customHeight="1" thickBot="1" x14ac:dyDescent="0.25">
      <c r="B59" s="38" t="s">
        <v>7</v>
      </c>
      <c r="C59" s="16"/>
      <c r="D59" s="58">
        <f>D48*45*(1+D5)+D54*D9*(1+D5)-D56*D11*(1+D5)</f>
        <v>0</v>
      </c>
      <c r="E59" s="16"/>
      <c r="F59" s="58">
        <f>F46+F50-F52</f>
        <v>0</v>
      </c>
      <c r="G59" s="16"/>
      <c r="H59" s="58">
        <f>H46+H50-H52</f>
        <v>0</v>
      </c>
      <c r="I59" s="16"/>
      <c r="J59" s="58">
        <f>J46</f>
        <v>0</v>
      </c>
      <c r="K59" s="16"/>
      <c r="L59" s="16"/>
      <c r="M59" s="59">
        <f>SUM(D59:K59)</f>
        <v>0</v>
      </c>
      <c r="N59" s="70"/>
      <c r="O59" s="71"/>
    </row>
    <row r="60" spans="2:16" x14ac:dyDescent="0.2">
      <c r="B60" s="17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44"/>
      <c r="N60" s="16"/>
      <c r="O60" s="16"/>
    </row>
    <row r="61" spans="2:16" ht="12.75" customHeight="1" x14ac:dyDescent="0.2">
      <c r="B61" s="66" t="s">
        <v>8</v>
      </c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5"/>
    </row>
    <row r="62" spans="2:16" ht="12.75" customHeight="1" x14ac:dyDescent="0.2">
      <c r="B62" s="75" t="s">
        <v>27</v>
      </c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7"/>
    </row>
    <row r="63" spans="2:16" ht="12.75" customHeight="1" x14ac:dyDescent="0.2">
      <c r="B63" s="75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7"/>
    </row>
    <row r="64" spans="2:16" x14ac:dyDescent="0.2">
      <c r="B64" s="78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80"/>
    </row>
    <row r="65" spans="2:2" x14ac:dyDescent="0.2">
      <c r="B65" s="17"/>
    </row>
  </sheetData>
  <mergeCells count="4">
    <mergeCell ref="B2:O2"/>
    <mergeCell ref="N59:O59"/>
    <mergeCell ref="F5:F15"/>
    <mergeCell ref="B62:O64"/>
  </mergeCells>
  <conditionalFormatting sqref="D59 F59 H59 J59">
    <cfRule type="cellIs" dxfId="5" priority="4" operator="lessThanOrEqual">
      <formula>0</formula>
    </cfRule>
    <cfRule type="cellIs" dxfId="4" priority="6" operator="greaterThan">
      <formula>0</formula>
    </cfRule>
  </conditionalFormatting>
  <conditionalFormatting sqref="M59">
    <cfRule type="cellIs" dxfId="3" priority="3" operator="lessThanOrEqual">
      <formula>0</formula>
    </cfRule>
    <cfRule type="cellIs" dxfId="2" priority="5" operator="greaterThan">
      <formula>0</formula>
    </cfRule>
  </conditionalFormatting>
  <conditionalFormatting sqref="N59:O59">
    <cfRule type="expression" dxfId="1" priority="1">
      <formula>$M$59&lt;=0</formula>
    </cfRule>
    <cfRule type="expression" dxfId="0" priority="2">
      <formula>$M$59&gt;0</formula>
    </cfRule>
  </conditionalFormatting>
  <pageMargins left="0.70866141732283472" right="0.70866141732283472" top="0.78740157480314965" bottom="0.78740157480314965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OTE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Ondřej Záviský</dc:creator>
  <cp:lastModifiedBy>OZ</cp:lastModifiedBy>
  <cp:lastPrinted>2010-01-03T16:22:07Z</cp:lastPrinted>
  <dcterms:created xsi:type="dcterms:W3CDTF">2010-01-03T13:42:55Z</dcterms:created>
  <dcterms:modified xsi:type="dcterms:W3CDTF">2022-08-01T14:42:00Z</dcterms:modified>
</cp:coreProperties>
</file>