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artišna D\"/>
    </mc:Choice>
  </mc:AlternateContent>
  <xr:revisionPtr revIDLastSave="0" documentId="8_{D2D39E14-3EAC-43A5-85A6-C0BD9259C93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říloha č. 11" sheetId="1" r:id="rId1"/>
    <sheet name="vykazLDS_vypocet" sheetId="3" r:id="rId2"/>
  </sheets>
  <definedNames>
    <definedName name="_xlnm._FilterDatabase" localSheetId="0" hidden="1">'Příloha č. 11'!$A$1:$G$48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3" l="1"/>
  <c r="E62" i="3"/>
  <c r="E63" i="3" l="1"/>
  <c r="E64" i="3" s="1"/>
  <c r="E73" i="3"/>
  <c r="E71" i="3"/>
  <c r="E70" i="3"/>
  <c r="E44" i="3"/>
  <c r="E41" i="3" s="1"/>
  <c r="E53" i="3"/>
  <c r="E54" i="3"/>
  <c r="E55" i="3"/>
  <c r="E56" i="3"/>
  <c r="G65" i="3"/>
  <c r="E57" i="3"/>
  <c r="E58" i="3"/>
  <c r="E59" i="3"/>
  <c r="E60" i="3"/>
  <c r="E61" i="3"/>
  <c r="F49" i="3"/>
  <c r="E49" i="3"/>
  <c r="E65" i="3" l="1"/>
  <c r="E66" i="3" s="1"/>
  <c r="H65" i="3"/>
</calcChain>
</file>

<file path=xl/sharedStrings.xml><?xml version="1.0" encoding="utf-8"?>
<sst xmlns="http://schemas.openxmlformats.org/spreadsheetml/2006/main" count="543" uniqueCount="160">
  <si>
    <t>Popis</t>
  </si>
  <si>
    <t>ID řádku</t>
  </si>
  <si>
    <t>1A</t>
  </si>
  <si>
    <t>Odběr elektřiny z nadřazené distribuční soustavy (z RDS/nadřazené LDS)</t>
  </si>
  <si>
    <t>VVN</t>
  </si>
  <si>
    <t>1B</t>
  </si>
  <si>
    <t>1C</t>
  </si>
  <si>
    <t>VN</t>
  </si>
  <si>
    <t>NN</t>
  </si>
  <si>
    <t>2A</t>
  </si>
  <si>
    <t>Dodávka elektřiny do nadřazené distribuční soustavy (do RDS/nadřazené LDS)</t>
  </si>
  <si>
    <t>2B</t>
  </si>
  <si>
    <t>2C</t>
  </si>
  <si>
    <t>3A</t>
  </si>
  <si>
    <t>Celkový odběr elektřiny kromě ř. 5</t>
  </si>
  <si>
    <t>3B</t>
  </si>
  <si>
    <t>3C</t>
  </si>
  <si>
    <t>Jednotka</t>
  </si>
  <si>
    <t>MWh</t>
  </si>
  <si>
    <t>4A</t>
  </si>
  <si>
    <t>Odběr elektřiny výroben pro technologickou vlastní spotřebu</t>
  </si>
  <si>
    <t>4B</t>
  </si>
  <si>
    <t>4C</t>
  </si>
  <si>
    <t>5A</t>
  </si>
  <si>
    <t>Odběr elektřiny z LDS do připojených LDS</t>
  </si>
  <si>
    <t>5B</t>
  </si>
  <si>
    <t>5C</t>
  </si>
  <si>
    <t>6A</t>
  </si>
  <si>
    <t>6B</t>
  </si>
  <si>
    <t>6C</t>
  </si>
  <si>
    <t>Dodávka elektřiny do LDS z připojených LDS</t>
  </si>
  <si>
    <t>Dodávka elektřiny výrobců a ze zahraničí</t>
  </si>
  <si>
    <t>Elektřina spotřebovaná zákazníkem v ostrovním provozu odděleném od ES ČR</t>
  </si>
  <si>
    <t>Elektřina spotřebovaná zákazníkem v ostrovním provozu při napájení na ES ČR</t>
  </si>
  <si>
    <t>Elektřina dodaná prostřednictvím vlastní DS do zahraničí</t>
  </si>
  <si>
    <t>elektrina spotřebovaná na krytí ztrát v DS</t>
  </si>
  <si>
    <t>Odběr elektřiny výrobce na čerpánní a kompenzaci přečerpávacích elektráren</t>
  </si>
  <si>
    <t>13A</t>
  </si>
  <si>
    <t>MW/měsíc</t>
  </si>
  <si>
    <t>Rezerovaný příkon/velikost jističe v MP DS k nadřazené DS</t>
  </si>
  <si>
    <t>13B</t>
  </si>
  <si>
    <t>13C</t>
  </si>
  <si>
    <t>14A</t>
  </si>
  <si>
    <t>Celkový rezervovaný příkon/velikost jističe v MP připojených do DS kromě 16A - 16C</t>
  </si>
  <si>
    <t>14B</t>
  </si>
  <si>
    <t>14C</t>
  </si>
  <si>
    <t>15A</t>
  </si>
  <si>
    <t>Celkový rezervovaný příkon pro technologickou vlastní spotřebu</t>
  </si>
  <si>
    <t>15B</t>
  </si>
  <si>
    <t>15C</t>
  </si>
  <si>
    <t>16A</t>
  </si>
  <si>
    <t>Celkový rezervovaný příkon v MP LDS připojených k DS</t>
  </si>
  <si>
    <t>16B</t>
  </si>
  <si>
    <t>16C</t>
  </si>
  <si>
    <t>Záložní napájení účastníků trhu připojených k DS</t>
  </si>
  <si>
    <t>A/měsíc</t>
  </si>
  <si>
    <t>Souhrn všech plateb na podporu všemi účastníky připojenými do LDS</t>
  </si>
  <si>
    <t>18A</t>
  </si>
  <si>
    <t>z toho účtováno podle rezervovaného příkonu</t>
  </si>
  <si>
    <t>18B</t>
  </si>
  <si>
    <t>Souhrn plateb na podporu od připojených LDS</t>
  </si>
  <si>
    <t>Souhrn plateb na úhradu systémových služeb o připojených LDS</t>
  </si>
  <si>
    <t>Souhrn plateb za činnost OTE od připojených LDS</t>
  </si>
  <si>
    <t>Kč/měsíc</t>
  </si>
  <si>
    <t>z toho účtováno podle odběru resp. spotřeby</t>
  </si>
  <si>
    <t>18C</t>
  </si>
  <si>
    <t>18D</t>
  </si>
  <si>
    <t>provozovatel LDS</t>
  </si>
  <si>
    <t>OTE(5. pracovní den)</t>
  </si>
  <si>
    <t>OTE(5.pracovní den)</t>
  </si>
  <si>
    <t>OTE(11. kalendářní den)</t>
  </si>
  <si>
    <t>OTE(11.pracovní den)</t>
  </si>
  <si>
    <t>Hodnota je součtem všech hodnot výroby Výrobních OPM v rámci LDS(suma profilů A11 OPM typu 0001 a v budoucnu I suma profilů A11 OPM 0002 s příznakem mikrovýroba)</t>
  </si>
  <si>
    <t>Do této položky se uvádí počet odběrných míst v LDS, včetně OPM pro záložní napájení a OPM využívaných čistě pro technologickou spotřebu výroben.</t>
  </si>
  <si>
    <t>Načteno z výkazu výrobce provozujícího přečerpávací vodní elektrárnu v rámci sítě</t>
  </si>
  <si>
    <t>Nevyplňuje se</t>
  </si>
  <si>
    <t>ks</t>
  </si>
  <si>
    <t>Sloupec A</t>
  </si>
  <si>
    <t>Sloupec B</t>
  </si>
  <si>
    <t xml:space="preserve">Kdo vyplňuje </t>
  </si>
  <si>
    <t>Napěťová
hladina</t>
  </si>
  <si>
    <t>OTE po zadání výkazů
podřízených sítí</t>
  </si>
  <si>
    <t>Data jsou načtena z hodnot předacích míst mezi provozovatelem LDS a nadřazeným distributorem(konkrétně se jedná o profil A12 OPM předávacího místa registrovaného v nadřazené distribuční síti)</t>
  </si>
  <si>
    <t>Data jsou načtena z hodnot předávacích míst mezi provozovatelem LDS a nadřazeným distributorem(konkrétně se jedná o profil A11 OPM předávacího místa registrovaného v nadřazené distribuční síti)</t>
  </si>
  <si>
    <r>
      <t xml:space="preserve">Jedná se o celkovou spotřebu v rámci LDS, tedy spotřebu všech zákazníků(registrovaných i neregistrovaných v CS OTE) a vlastní spotřebu provozovatele </t>
    </r>
    <r>
      <rPr>
        <sz val="11"/>
        <color rgb="FFFF0000"/>
        <rFont val="Calibri"/>
        <family val="2"/>
        <charset val="238"/>
        <scheme val="minor"/>
      </rPr>
      <t>LDS BEZ ztrát v síti</t>
    </r>
    <r>
      <rPr>
        <sz val="11"/>
        <rFont val="Calibri"/>
        <family val="2"/>
        <charset val="238"/>
        <scheme val="minor"/>
      </rPr>
      <t>. Do hodnoty není zahrnuta hodnota spotřeby podřízených soustav, tedy elektřina, která protekla přes předávací místa, ve kterých je zadávající provozovatel LDS považován za nadřazeného distributora</t>
    </r>
  </si>
  <si>
    <t>Data jsou načtena z hodnot předávacích míst mezi provozovatelem LDS a podřazeným distributorem(konkrétně se jedná o profil A12 OPM předávacího místa registrovaného v LDS, za kterou je výkaz zadáván)</t>
  </si>
  <si>
    <t>Data jsou načtena z hodnot předávacích míst mezi provozovatelem LDS a podřazeným distributorem(konkrétně se jedná o profil A11 OPM předávacího místa registrovaného v LDS, za kterou je výkaz zadáván)</t>
  </si>
  <si>
    <t>Vyplní provozovatel LDS POUZE v případě, že vyplňuje výkaz za LDS a má v rámci LDS ostrovní provoz (po vyplnění výkazu za ostrov)</t>
  </si>
  <si>
    <t>Vyplní provozovatel LDS POUZE v případě, že vyplňuje výkaz za LDS a má v rámci LDS dodávku za zahraničí (po vyplnění výkazu za dodávku ze zahraničí)</t>
  </si>
  <si>
    <t>Vyplní provozovatel LDS POUZE v případě, že vyplňuje výkaz za LDS a má v rámci LDS ostrov v zahraničí napájený z ES ČR (po vyplnění výkazu za ostrov v zahraničí napájený z ES ČR)</t>
  </si>
  <si>
    <r>
      <t xml:space="preserve">Hodnota ztrát v síti, kontrolní výpočet: ztráty= </t>
    </r>
    <r>
      <rPr>
        <sz val="11"/>
        <rFont val="Calibri"/>
        <family val="2"/>
        <charset val="238"/>
      </rPr>
      <t xml:space="preserve">∑1i+∑6i+7-∑2i-∑5i-∑3i kde i=A až C </t>
    </r>
  </si>
  <si>
    <t>Počet předávacích míst načten systémem OTE jako počet předávacích míst mezi LDS a nadřazenou DS</t>
  </si>
  <si>
    <t xml:space="preserve">Načteno z výkazu výrobce, vyplněno +1 za každé odběrné místo, jehož odběr z DS pro technologickou vlastní spotřebu je roven odběru ze sítě </t>
  </si>
  <si>
    <t>Počet předacích míst načten systémem OTE jako počet předacích míst mezi LDS a vnořenými LDS</t>
  </si>
  <si>
    <t>V případě, že je v rámci LDS zákazník se záložním napájením, které nebylo v tomto měsíci použito(v případě, že je využito, přechází z pohledu poplatků ve standardní odběrné místo a započítává se do položky 14B ), je do této položky za každé odběrné místo, využité jako záložní napájení, započteno jedno odběrné místo</t>
  </si>
  <si>
    <t>Hodnota je načtena systémem OTE z kmenových dat předávacího místa mezi LDS a vnořenou LDS(tak jak ji u předávacího místa uvedl příslušný provozovatel DS)</t>
  </si>
  <si>
    <t>Hodnota je načítána z výkazu výrobců, pokud výkaz výrobce je do CS OTE předán do 10. kalendářního dne měsíce následujícího po měsíci, za který je výkaz zadáván</t>
  </si>
  <si>
    <t>Hodnota je načtena systémem OTE z kmenových dat předacího místa mezi LDS a nadřazenou DS</t>
  </si>
  <si>
    <t>Hodnota je sumou rezervovaných příkonů všech zákazníků v LDS (registrovaných i neregistrovaných) rozdělených dle napěťových hladin. Na hladině NN se jedná o sumu velikostí jističů všech zákazníků připojených do DS. V případě, že má zákazník 3-fázové připojení, pak do součtu vstupuje velikost jeho jističe násobená x 3</t>
  </si>
  <si>
    <t xml:space="preserve">Uvede se rezervovaný příkon odběrných míst výroben v rámci DS, které toto odběrné místo používají VÝHRADNĚ pro krytí technologické spotřeby výrobny </t>
  </si>
  <si>
    <t>Zde je vyplněna celková vybraná částka od zákazníků, kteří byli fakturováni dle rezervovaného příkonu/velikosti jističe</t>
  </si>
  <si>
    <t>Zde je vyplněn celkový odběr zákazníků, kteří byli fakturováni dle rezervovaného příkonu/velikosti jističe</t>
  </si>
  <si>
    <t>Zde je vyplněna celková vybraná částka od zákazníků, kteří byli fakturováni dle odběru(MWh)*495 kč</t>
  </si>
  <si>
    <t>Zde je vyplněn celkový odběr zákazníků, kteří byli fakturováni dle odběru</t>
  </si>
  <si>
    <t>Částka je doplněna systémem OTE na základě výkazů výpočtu regulovaných plateb z výkazů vnořených LDS</t>
  </si>
  <si>
    <r>
      <t xml:space="preserve">Vyplnění položek 18 spočívá v rozdělení zákazníků v LDS na zákazníky, kterým výjde výhodněji platba na podporu obnovitelných zdrojů </t>
    </r>
    <r>
      <rPr>
        <b/>
        <sz val="11"/>
        <color theme="1"/>
        <rFont val="Calibri"/>
        <family val="2"/>
        <charset val="238"/>
        <scheme val="minor"/>
      </rPr>
      <t>dle velikosti jističe/rezervovaného příkonu</t>
    </r>
    <r>
      <rPr>
        <sz val="11"/>
        <color theme="1"/>
        <rFont val="Calibri"/>
        <family val="2"/>
        <charset val="238"/>
        <scheme val="minor"/>
      </rPr>
      <t xml:space="preserve"> a zákazníky, kterým výjde výhodněji platba na podporu obnovitelných zdrojů </t>
    </r>
    <r>
      <rPr>
        <b/>
        <sz val="11"/>
        <color theme="1"/>
        <rFont val="Calibri"/>
        <family val="2"/>
        <charset val="238"/>
        <scheme val="minor"/>
      </rPr>
      <t>dle jejich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odběru.</t>
    </r>
    <r>
      <rPr>
        <sz val="11"/>
        <color theme="1"/>
        <rFont val="Calibri"/>
        <family val="2"/>
        <charset val="238"/>
        <scheme val="minor"/>
      </rPr>
      <t xml:space="preserve"> Do položky 18 se následně sečtou položky 18A a 18C</t>
    </r>
  </si>
  <si>
    <t>12A</t>
  </si>
  <si>
    <t>12B</t>
  </si>
  <si>
    <t xml:space="preserve">Odběr elektřiny z distribuční soustavy spotřebovaný při provozování drážní dopravy na dráze železniční, tramvajové, trolejbusové a lanové </t>
  </si>
  <si>
    <t>V případě, že je v rámci LDS provozována zmiňovaná drážní doprava, vyplní provozovatel energii spotřebovanou pro její provoz a o toto množství bude ponížen poplatek na podporu obnovitelných zdrojů energie</t>
  </si>
  <si>
    <t>hodnoty</t>
  </si>
  <si>
    <t>počet OPM</t>
  </si>
  <si>
    <t>0</t>
  </si>
  <si>
    <t>kontrolní součet</t>
  </si>
  <si>
    <t>22A</t>
  </si>
  <si>
    <t>Jednotková cena na podporu elektřiny za příkon</t>
  </si>
  <si>
    <t>Kč/MW/měsíc</t>
  </si>
  <si>
    <t>22B</t>
  </si>
  <si>
    <t>22C</t>
  </si>
  <si>
    <t>Kč/A/měsíc</t>
  </si>
  <si>
    <t>23A</t>
  </si>
  <si>
    <t>Platba na podporu elektřiny z podporovaných zdrojů na základě příkonu</t>
  </si>
  <si>
    <t>Kč</t>
  </si>
  <si>
    <t>23B</t>
  </si>
  <si>
    <t>23C</t>
  </si>
  <si>
    <t>24A</t>
  </si>
  <si>
    <t>Množství pro stanovení max. platby na podporu elektřiny vstupující z nadřazené sítě do LDS</t>
  </si>
  <si>
    <t/>
  </si>
  <si>
    <t>24B</t>
  </si>
  <si>
    <t>Množství pro stanovení max. platby na podporu elektřiny vstupující z ostatních LDS</t>
  </si>
  <si>
    <t>24C</t>
  </si>
  <si>
    <t>Množství pro stanovení max. platby na podporu elektřiny z výroben</t>
  </si>
  <si>
    <t>25A</t>
  </si>
  <si>
    <t>Množství pro stanovení max. platby na podporu elektřiny vystupující do nadřazené sítě</t>
  </si>
  <si>
    <t>25B</t>
  </si>
  <si>
    <t>Množství pro stanovení max. platby na podporu elektřiny vystupující do ostatních LDS</t>
  </si>
  <si>
    <t>Nezapočitatelné odběry a spotřeby</t>
  </si>
  <si>
    <t>Celkové množství pro stanovení max. platby na podporu elektřiny</t>
  </si>
  <si>
    <t>Maximální platba na podporu elektřiny</t>
  </si>
  <si>
    <t>29 mezivýpočty</t>
  </si>
  <si>
    <t>Výsledná platba PLDS na podporu elektřiny</t>
  </si>
  <si>
    <t>Jednotková cena za systémové služby</t>
  </si>
  <si>
    <t>Kč/MWh</t>
  </si>
  <si>
    <t>Platba za konečnou spotřebu v LDS</t>
  </si>
  <si>
    <t>Jednotková cena za systémové služby při napojení ostrovního provozu na ES ČR</t>
  </si>
  <si>
    <t>Platba za systémové služby při napojení ostrovního provozu na ES ČR</t>
  </si>
  <si>
    <t>Výsledná platba za systémové služby LDS vůči nadřazené DS</t>
  </si>
  <si>
    <t>Jednotková cena za činnosti OTE</t>
  </si>
  <si>
    <t>Výsledná platba za činnosti OTE</t>
  </si>
  <si>
    <t>12C</t>
  </si>
  <si>
    <t>Množství elektřiny, které bylo v distribuční soustavě nasdíleno v rámci sdílení s využitím hlavní domovní pojistkové skříně nebo hlavní domovní kabelové skříně</t>
  </si>
  <si>
    <t>V případě, že v rámci LDS dochází ke sdílení počítaném prostřednictvím systému EDC s využitím  hlavní domovní pojistkové skříně nebo hlavní domovní kabelové skříně, provozovatel LDS uvede množství takto nasdílené elektrické energie.</t>
  </si>
  <si>
    <t>Souhrn plateb na nesíťovou infrastrukturu od připojených LDS</t>
  </si>
  <si>
    <t xml:space="preserve">Jednotka </t>
  </si>
  <si>
    <t>Zde je vyplněna celková vybraná částka od zákazníků, kteří byli fakturováni dle odběru(MWh (max.  desetinných míst))*495 kč</t>
  </si>
  <si>
    <t>MWh (max. 5 desetinných míst)</t>
  </si>
  <si>
    <t xml:space="preserve">Vyplní provozovatel LDS v případě, že Eviduje od zákazníků množství elektřiny pro provozování drážní dopravy na dráze železniční, tramvajové, trolejbusové a lanové </t>
  </si>
  <si>
    <t>V případě, že je v rámci LDS evidováno sdílení s využitím hlavní domovní pojistkové skříně nebo hlavní domovní kabelové skříně, uvede provozovatel takto nasdáílené množtví  od položky 12C. Násůledně je energie takto uvedená odečtena z energie zatížené poplatky POZE a za systémové služby</t>
  </si>
  <si>
    <t>MW (na 3.des.místa)/měsíc</t>
  </si>
  <si>
    <t>Kč (na 2 des.místa)/měsíc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</si>
</sst>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14" xfId="0" applyBorder="1" applyAlignment="1">
      <alignment horizontal="left"/>
    </xf>
    <xf numFmtId="0" fontId="0" fillId="0" borderId="15" xfId="0" applyBorder="1"/>
    <xf numFmtId="0" fontId="0" fillId="2" borderId="7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0" fillId="0" borderId="20" xfId="0" applyBorder="1" applyAlignment="1">
      <alignment horizontal="left"/>
    </xf>
    <xf numFmtId="0" fontId="0" fillId="3" borderId="21" xfId="0" applyFill="1" applyBorder="1" applyAlignment="1">
      <alignment wrapText="1"/>
    </xf>
    <xf numFmtId="0" fontId="0" fillId="0" borderId="21" xfId="0" applyBorder="1"/>
    <xf numFmtId="0" fontId="0" fillId="4" borderId="22" xfId="0" applyFill="1" applyBorder="1" applyAlignment="1">
      <alignment horizontal="left" vertical="center" wrapText="1"/>
    </xf>
    <xf numFmtId="0" fontId="6" fillId="5" borderId="23" xfId="0" applyFont="1" applyFill="1" applyBorder="1"/>
    <xf numFmtId="0" fontId="0" fillId="6" borderId="7" xfId="0" applyFill="1" applyBorder="1"/>
    <xf numFmtId="0" fontId="6" fillId="5" borderId="24" xfId="0" applyFont="1" applyFill="1" applyBorder="1"/>
    <xf numFmtId="0" fontId="0" fillId="6" borderId="5" xfId="0" applyFill="1" applyBorder="1"/>
    <xf numFmtId="0" fontId="0" fillId="6" borderId="12" xfId="0" applyFill="1" applyBorder="1"/>
    <xf numFmtId="0" fontId="6" fillId="7" borderId="24" xfId="0" applyFont="1" applyFill="1" applyBorder="1"/>
    <xf numFmtId="0" fontId="0" fillId="6" borderId="15" xfId="0" applyFill="1" applyBorder="1"/>
    <xf numFmtId="0" fontId="6" fillId="8" borderId="24" xfId="0" applyFont="1" applyFill="1" applyBorder="1"/>
    <xf numFmtId="49" fontId="6" fillId="5" borderId="24" xfId="0" applyNumberFormat="1" applyFont="1" applyFill="1" applyBorder="1"/>
    <xf numFmtId="0" fontId="6" fillId="9" borderId="24" xfId="0" applyFont="1" applyFill="1" applyBorder="1"/>
    <xf numFmtId="49" fontId="6" fillId="8" borderId="24" xfId="0" applyNumberFormat="1" applyFont="1" applyFill="1" applyBorder="1"/>
    <xf numFmtId="0" fontId="3" fillId="0" borderId="0" xfId="0" applyFont="1"/>
    <xf numFmtId="0" fontId="7" fillId="4" borderId="5" xfId="0" applyFont="1" applyFill="1" applyBorder="1" applyAlignment="1">
      <alignment horizontal="center"/>
    </xf>
    <xf numFmtId="0" fontId="0" fillId="0" borderId="25" xfId="0" applyBorder="1" applyAlignment="1">
      <alignment horizontal="left"/>
    </xf>
    <xf numFmtId="0" fontId="0" fillId="3" borderId="26" xfId="0" applyFill="1" applyBorder="1" applyAlignment="1">
      <alignment wrapText="1"/>
    </xf>
    <xf numFmtId="0" fontId="0" fillId="0" borderId="26" xfId="0" applyBorder="1"/>
    <xf numFmtId="0" fontId="0" fillId="0" borderId="8" xfId="0" applyBorder="1"/>
    <xf numFmtId="0" fontId="0" fillId="0" borderId="10" xfId="0" applyBorder="1"/>
    <xf numFmtId="0" fontId="0" fillId="2" borderId="26" xfId="0" applyFill="1" applyBorder="1" applyAlignment="1">
      <alignment wrapText="1"/>
    </xf>
    <xf numFmtId="0" fontId="0" fillId="0" borderId="13" xfId="0" applyBorder="1"/>
    <xf numFmtId="0" fontId="0" fillId="0" borderId="28" xfId="0" applyBorder="1" applyAlignment="1">
      <alignment horizontal="left"/>
    </xf>
    <xf numFmtId="0" fontId="0" fillId="6" borderId="0" xfId="0" applyFill="1" applyAlignment="1">
      <alignment horizontal="left"/>
    </xf>
    <xf numFmtId="0" fontId="0" fillId="6" borderId="0" xfId="0" applyFill="1"/>
    <xf numFmtId="0" fontId="0" fillId="0" borderId="29" xfId="0" applyBorder="1"/>
    <xf numFmtId="0" fontId="0" fillId="0" borderId="30" xfId="0" applyBorder="1" applyAlignment="1">
      <alignment horizontal="left"/>
    </xf>
    <xf numFmtId="0" fontId="0" fillId="10" borderId="20" xfId="0" applyFill="1" applyBorder="1" applyAlignment="1">
      <alignment horizontal="left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21" xfId="0" applyBorder="1" applyAlignment="1">
      <alignment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4" borderId="8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2" fontId="0" fillId="0" borderId="8" xfId="0" applyNumberFormat="1" applyBorder="1"/>
    <xf numFmtId="2" fontId="0" fillId="0" borderId="10" xfId="0" applyNumberFormat="1" applyBorder="1"/>
    <xf numFmtId="2" fontId="0" fillId="0" borderId="27" xfId="0" applyNumberFormat="1" applyBorder="1"/>
    <xf numFmtId="2" fontId="0" fillId="0" borderId="4" xfId="0" applyNumberFormat="1" applyBorder="1"/>
    <xf numFmtId="2" fontId="0" fillId="6" borderId="0" xfId="0" applyNumberFormat="1" applyFill="1"/>
    <xf numFmtId="2" fontId="0" fillId="0" borderId="1" xfId="0" applyNumberFormat="1" applyBorder="1"/>
    <xf numFmtId="2" fontId="7" fillId="4" borderId="5" xfId="0" applyNumberFormat="1" applyFont="1" applyFill="1" applyBorder="1" applyAlignment="1">
      <alignment horizontal="center"/>
    </xf>
    <xf numFmtId="2" fontId="0" fillId="0" borderId="13" xfId="0" applyNumberFormat="1" applyBorder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49"/>
  <sheetViews>
    <sheetView tabSelected="1" workbookViewId="0">
      <selection activeCell="D54" sqref="D54"/>
    </sheetView>
  </sheetViews>
  <sheetFormatPr defaultRowHeight="15" x14ac:dyDescent="0.25"/>
  <cols>
    <col min="1" max="1" width="10.28515625" style="2" bestFit="1" customWidth="1"/>
    <col min="2" max="2" width="64" customWidth="1"/>
    <col min="3" max="3" width="9.42578125" customWidth="1"/>
    <col min="4" max="4" width="28.42578125" customWidth="1"/>
    <col min="5" max="5" width="22.28515625" customWidth="1"/>
    <col min="6" max="6" width="112.28515625" customWidth="1"/>
    <col min="7" max="7" width="37.5703125" customWidth="1"/>
  </cols>
  <sheetData>
    <row r="1" spans="1:7" s="1" customFormat="1" ht="30.75" customHeight="1" thickBot="1" x14ac:dyDescent="0.3">
      <c r="A1" s="22" t="s">
        <v>1</v>
      </c>
      <c r="B1" s="23" t="s">
        <v>0</v>
      </c>
      <c r="C1" s="24" t="s">
        <v>80</v>
      </c>
      <c r="D1" s="22" t="s">
        <v>153</v>
      </c>
      <c r="E1" s="3" t="s">
        <v>79</v>
      </c>
      <c r="F1" s="3" t="s">
        <v>77</v>
      </c>
      <c r="G1" s="3" t="s">
        <v>78</v>
      </c>
    </row>
    <row r="2" spans="1:7" ht="30" x14ac:dyDescent="0.25">
      <c r="A2" s="5" t="s">
        <v>2</v>
      </c>
      <c r="B2" s="12" t="s">
        <v>3</v>
      </c>
      <c r="C2" s="6" t="s">
        <v>4</v>
      </c>
      <c r="D2" s="73" t="s">
        <v>155</v>
      </c>
      <c r="E2" s="81" t="s">
        <v>68</v>
      </c>
      <c r="F2" s="78" t="s">
        <v>82</v>
      </c>
    </row>
    <row r="3" spans="1:7" ht="30" x14ac:dyDescent="0.25">
      <c r="A3" s="7" t="s">
        <v>5</v>
      </c>
      <c r="B3" s="13" t="s">
        <v>3</v>
      </c>
      <c r="C3" s="4" t="s">
        <v>7</v>
      </c>
      <c r="D3" s="74" t="s">
        <v>155</v>
      </c>
      <c r="E3" s="82"/>
      <c r="F3" s="79"/>
    </row>
    <row r="4" spans="1:7" ht="30.75" thickBot="1" x14ac:dyDescent="0.3">
      <c r="A4" s="8" t="s">
        <v>6</v>
      </c>
      <c r="B4" s="14" t="s">
        <v>3</v>
      </c>
      <c r="C4" s="9" t="s">
        <v>8</v>
      </c>
      <c r="D4" s="75" t="s">
        <v>155</v>
      </c>
      <c r="E4" s="83"/>
      <c r="F4" s="80"/>
    </row>
    <row r="5" spans="1:7" ht="30" x14ac:dyDescent="0.25">
      <c r="A5" s="5" t="s">
        <v>9</v>
      </c>
      <c r="B5" s="15" t="s">
        <v>10</v>
      </c>
      <c r="C5" s="6" t="s">
        <v>4</v>
      </c>
      <c r="D5" s="73" t="s">
        <v>155</v>
      </c>
      <c r="E5" s="81" t="s">
        <v>69</v>
      </c>
      <c r="F5" s="78" t="s">
        <v>83</v>
      </c>
    </row>
    <row r="6" spans="1:7" ht="30" x14ac:dyDescent="0.25">
      <c r="A6" s="7" t="s">
        <v>11</v>
      </c>
      <c r="B6" s="16" t="s">
        <v>10</v>
      </c>
      <c r="C6" s="4" t="s">
        <v>7</v>
      </c>
      <c r="D6" s="74" t="s">
        <v>155</v>
      </c>
      <c r="E6" s="82"/>
      <c r="F6" s="79"/>
    </row>
    <row r="7" spans="1:7" ht="30.75" thickBot="1" x14ac:dyDescent="0.3">
      <c r="A7" s="8" t="s">
        <v>12</v>
      </c>
      <c r="B7" s="17" t="s">
        <v>10</v>
      </c>
      <c r="C7" s="9" t="s">
        <v>8</v>
      </c>
      <c r="D7" s="75" t="s">
        <v>155</v>
      </c>
      <c r="E7" s="83"/>
      <c r="F7" s="80"/>
    </row>
    <row r="8" spans="1:7" ht="15" customHeight="1" x14ac:dyDescent="0.25">
      <c r="A8" s="5" t="s">
        <v>13</v>
      </c>
      <c r="B8" s="12" t="s">
        <v>14</v>
      </c>
      <c r="C8" s="6" t="s">
        <v>4</v>
      </c>
      <c r="D8" s="73" t="s">
        <v>155</v>
      </c>
      <c r="E8" s="84" t="s">
        <v>67</v>
      </c>
      <c r="F8" s="87" t="s">
        <v>84</v>
      </c>
    </row>
    <row r="9" spans="1:7" ht="30" x14ac:dyDescent="0.25">
      <c r="A9" s="7" t="s">
        <v>15</v>
      </c>
      <c r="B9" s="13" t="s">
        <v>14</v>
      </c>
      <c r="C9" s="4" t="s">
        <v>7</v>
      </c>
      <c r="D9" s="74" t="s">
        <v>155</v>
      </c>
      <c r="E9" s="85"/>
      <c r="F9" s="88"/>
    </row>
    <row r="10" spans="1:7" ht="30.75" thickBot="1" x14ac:dyDescent="0.3">
      <c r="A10" s="8" t="s">
        <v>16</v>
      </c>
      <c r="B10" s="14" t="s">
        <v>14</v>
      </c>
      <c r="C10" s="9" t="s">
        <v>8</v>
      </c>
      <c r="D10" s="75" t="s">
        <v>155</v>
      </c>
      <c r="E10" s="86"/>
      <c r="F10" s="89"/>
    </row>
    <row r="11" spans="1:7" ht="30" x14ac:dyDescent="0.25">
      <c r="A11" s="5" t="s">
        <v>19</v>
      </c>
      <c r="B11" s="15" t="s">
        <v>20</v>
      </c>
      <c r="C11" s="6" t="s">
        <v>4</v>
      </c>
      <c r="D11" s="73" t="s">
        <v>155</v>
      </c>
      <c r="E11" s="81" t="s">
        <v>70</v>
      </c>
      <c r="F11" s="78" t="s">
        <v>96</v>
      </c>
    </row>
    <row r="12" spans="1:7" ht="30" x14ac:dyDescent="0.25">
      <c r="A12" s="7" t="s">
        <v>21</v>
      </c>
      <c r="B12" s="16" t="s">
        <v>20</v>
      </c>
      <c r="C12" s="4" t="s">
        <v>7</v>
      </c>
      <c r="D12" s="74" t="s">
        <v>155</v>
      </c>
      <c r="E12" s="82"/>
      <c r="F12" s="79"/>
    </row>
    <row r="13" spans="1:7" ht="30.75" thickBot="1" x14ac:dyDescent="0.3">
      <c r="A13" s="8" t="s">
        <v>22</v>
      </c>
      <c r="B13" s="17" t="s">
        <v>20</v>
      </c>
      <c r="C13" s="9" t="s">
        <v>8</v>
      </c>
      <c r="D13" s="75" t="s">
        <v>155</v>
      </c>
      <c r="E13" s="83"/>
      <c r="F13" s="80"/>
    </row>
    <row r="14" spans="1:7" ht="15" customHeight="1" x14ac:dyDescent="0.25">
      <c r="A14" s="5" t="s">
        <v>23</v>
      </c>
      <c r="B14" s="12" t="s">
        <v>24</v>
      </c>
      <c r="C14" s="6" t="s">
        <v>4</v>
      </c>
      <c r="D14" s="73" t="s">
        <v>155</v>
      </c>
      <c r="E14" s="81" t="s">
        <v>69</v>
      </c>
      <c r="F14" s="78" t="s">
        <v>85</v>
      </c>
    </row>
    <row r="15" spans="1:7" ht="30" x14ac:dyDescent="0.25">
      <c r="A15" s="7" t="s">
        <v>25</v>
      </c>
      <c r="B15" s="13" t="s">
        <v>24</v>
      </c>
      <c r="C15" s="4" t="s">
        <v>7</v>
      </c>
      <c r="D15" s="74" t="s">
        <v>155</v>
      </c>
      <c r="E15" s="82"/>
      <c r="F15" s="79"/>
    </row>
    <row r="16" spans="1:7" ht="30.75" thickBot="1" x14ac:dyDescent="0.3">
      <c r="A16" s="8" t="s">
        <v>26</v>
      </c>
      <c r="B16" s="14" t="s">
        <v>24</v>
      </c>
      <c r="C16" s="9" t="s">
        <v>8</v>
      </c>
      <c r="D16" s="75" t="s">
        <v>155</v>
      </c>
      <c r="E16" s="83"/>
      <c r="F16" s="80"/>
    </row>
    <row r="17" spans="1:7" ht="15" customHeight="1" x14ac:dyDescent="0.25">
      <c r="A17" s="5" t="s">
        <v>27</v>
      </c>
      <c r="B17" s="15" t="s">
        <v>30</v>
      </c>
      <c r="C17" s="6" t="s">
        <v>4</v>
      </c>
      <c r="D17" s="73" t="s">
        <v>155</v>
      </c>
      <c r="E17" s="81" t="s">
        <v>69</v>
      </c>
      <c r="F17" s="78" t="s">
        <v>86</v>
      </c>
    </row>
    <row r="18" spans="1:7" ht="30" x14ac:dyDescent="0.25">
      <c r="A18" s="7" t="s">
        <v>28</v>
      </c>
      <c r="B18" s="16" t="s">
        <v>30</v>
      </c>
      <c r="C18" s="4" t="s">
        <v>7</v>
      </c>
      <c r="D18" s="74" t="s">
        <v>155</v>
      </c>
      <c r="E18" s="82"/>
      <c r="F18" s="79"/>
    </row>
    <row r="19" spans="1:7" ht="30.75" thickBot="1" x14ac:dyDescent="0.3">
      <c r="A19" s="8" t="s">
        <v>29</v>
      </c>
      <c r="B19" s="17" t="s">
        <v>30</v>
      </c>
      <c r="C19" s="9" t="s">
        <v>8</v>
      </c>
      <c r="D19" s="75" t="s">
        <v>155</v>
      </c>
      <c r="E19" s="83"/>
      <c r="F19" s="80"/>
    </row>
    <row r="20" spans="1:7" ht="30.75" thickBot="1" x14ac:dyDescent="0.3">
      <c r="A20" s="10">
        <v>7</v>
      </c>
      <c r="B20" s="18" t="s">
        <v>31</v>
      </c>
      <c r="C20" s="11"/>
      <c r="D20" s="76" t="s">
        <v>155</v>
      </c>
      <c r="E20" s="35" t="s">
        <v>68</v>
      </c>
      <c r="F20" s="36" t="s">
        <v>72</v>
      </c>
    </row>
    <row r="21" spans="1:7" ht="30.75" thickBot="1" x14ac:dyDescent="0.3">
      <c r="A21" s="10">
        <v>8</v>
      </c>
      <c r="B21" s="19" t="s">
        <v>32</v>
      </c>
      <c r="C21" s="11"/>
      <c r="D21" s="76" t="s">
        <v>155</v>
      </c>
      <c r="E21" s="25" t="s">
        <v>67</v>
      </c>
      <c r="F21" s="29" t="s">
        <v>87</v>
      </c>
    </row>
    <row r="22" spans="1:7" ht="30.75" thickBot="1" x14ac:dyDescent="0.3">
      <c r="A22" s="10">
        <v>9</v>
      </c>
      <c r="B22" s="18" t="s">
        <v>33</v>
      </c>
      <c r="C22" s="11"/>
      <c r="D22" s="76" t="s">
        <v>155</v>
      </c>
      <c r="E22" s="25" t="s">
        <v>67</v>
      </c>
      <c r="F22" s="34" t="s">
        <v>88</v>
      </c>
    </row>
    <row r="23" spans="1:7" ht="30.75" thickBot="1" x14ac:dyDescent="0.3">
      <c r="A23" s="10">
        <v>10</v>
      </c>
      <c r="B23" s="19" t="s">
        <v>34</v>
      </c>
      <c r="C23" s="11"/>
      <c r="D23" s="76" t="s">
        <v>155</v>
      </c>
      <c r="E23" s="25" t="s">
        <v>67</v>
      </c>
      <c r="F23" s="34" t="s">
        <v>89</v>
      </c>
    </row>
    <row r="24" spans="1:7" ht="30.75" thickBot="1" x14ac:dyDescent="0.3">
      <c r="A24" s="10">
        <v>11</v>
      </c>
      <c r="B24" s="18" t="s">
        <v>35</v>
      </c>
      <c r="C24" s="11"/>
      <c r="D24" s="76" t="s">
        <v>155</v>
      </c>
      <c r="E24" s="25" t="s">
        <v>67</v>
      </c>
      <c r="F24" s="34" t="s">
        <v>90</v>
      </c>
    </row>
    <row r="25" spans="1:7" ht="30.75" thickBot="1" x14ac:dyDescent="0.3">
      <c r="A25" s="10" t="s">
        <v>106</v>
      </c>
      <c r="B25" s="19" t="s">
        <v>36</v>
      </c>
      <c r="C25" s="11"/>
      <c r="D25" s="76" t="s">
        <v>155</v>
      </c>
      <c r="E25" s="35" t="s">
        <v>71</v>
      </c>
      <c r="F25" s="36" t="s">
        <v>74</v>
      </c>
    </row>
    <row r="26" spans="1:7" ht="30.75" thickBot="1" x14ac:dyDescent="0.3">
      <c r="A26" s="43" t="s">
        <v>107</v>
      </c>
      <c r="B26" s="18" t="s">
        <v>108</v>
      </c>
      <c r="C26" s="11"/>
      <c r="D26" s="76" t="s">
        <v>155</v>
      </c>
      <c r="E26" s="25" t="s">
        <v>67</v>
      </c>
      <c r="F26" s="34" t="s">
        <v>109</v>
      </c>
    </row>
    <row r="27" spans="1:7" ht="45.75" thickBot="1" x14ac:dyDescent="0.3">
      <c r="A27" s="43" t="s">
        <v>149</v>
      </c>
      <c r="B27" s="19" t="s">
        <v>150</v>
      </c>
      <c r="C27" s="45"/>
      <c r="D27" s="77" t="s">
        <v>155</v>
      </c>
      <c r="E27" s="25" t="s">
        <v>67</v>
      </c>
      <c r="F27" s="34" t="s">
        <v>151</v>
      </c>
    </row>
    <row r="28" spans="1:7" ht="15" customHeight="1" x14ac:dyDescent="0.25">
      <c r="A28" s="5" t="s">
        <v>37</v>
      </c>
      <c r="B28" s="12" t="s">
        <v>39</v>
      </c>
      <c r="C28" s="6" t="s">
        <v>4</v>
      </c>
      <c r="D28" s="73" t="s">
        <v>158</v>
      </c>
      <c r="E28" s="99" t="s">
        <v>68</v>
      </c>
      <c r="F28" s="105" t="s">
        <v>97</v>
      </c>
      <c r="G28" s="90" t="s">
        <v>91</v>
      </c>
    </row>
    <row r="29" spans="1:7" x14ac:dyDescent="0.25">
      <c r="A29" s="7" t="s">
        <v>40</v>
      </c>
      <c r="B29" s="13" t="s">
        <v>39</v>
      </c>
      <c r="C29" s="4" t="s">
        <v>7</v>
      </c>
      <c r="D29" s="74" t="s">
        <v>158</v>
      </c>
      <c r="E29" s="100"/>
      <c r="F29" s="106"/>
      <c r="G29" s="91"/>
    </row>
    <row r="30" spans="1:7" ht="15.75" thickBot="1" x14ac:dyDescent="0.3">
      <c r="A30" s="8" t="s">
        <v>41</v>
      </c>
      <c r="B30" s="14" t="s">
        <v>39</v>
      </c>
      <c r="C30" s="9" t="s">
        <v>8</v>
      </c>
      <c r="D30" s="75" t="s">
        <v>55</v>
      </c>
      <c r="E30" s="101"/>
      <c r="F30" s="107"/>
      <c r="G30" s="92"/>
    </row>
    <row r="31" spans="1:7" ht="30" customHeight="1" x14ac:dyDescent="0.25">
      <c r="A31" s="5" t="s">
        <v>42</v>
      </c>
      <c r="B31" s="15" t="s">
        <v>43</v>
      </c>
      <c r="C31" s="6" t="s">
        <v>4</v>
      </c>
      <c r="D31" s="73" t="s">
        <v>158</v>
      </c>
      <c r="E31" s="102" t="s">
        <v>67</v>
      </c>
      <c r="F31" s="87" t="s">
        <v>98</v>
      </c>
      <c r="G31" s="93" t="s">
        <v>73</v>
      </c>
    </row>
    <row r="32" spans="1:7" ht="30" x14ac:dyDescent="0.25">
      <c r="A32" s="7" t="s">
        <v>44</v>
      </c>
      <c r="B32" s="16" t="s">
        <v>43</v>
      </c>
      <c r="C32" s="4" t="s">
        <v>7</v>
      </c>
      <c r="D32" s="74" t="s">
        <v>158</v>
      </c>
      <c r="E32" s="103"/>
      <c r="F32" s="88"/>
      <c r="G32" s="94"/>
    </row>
    <row r="33" spans="1:7" ht="30.75" thickBot="1" x14ac:dyDescent="0.3">
      <c r="A33" s="8" t="s">
        <v>45</v>
      </c>
      <c r="B33" s="17" t="s">
        <v>43</v>
      </c>
      <c r="C33" s="9" t="s">
        <v>8</v>
      </c>
      <c r="D33" s="75" t="s">
        <v>55</v>
      </c>
      <c r="E33" s="104"/>
      <c r="F33" s="89"/>
      <c r="G33" s="95"/>
    </row>
    <row r="34" spans="1:7" x14ac:dyDescent="0.25">
      <c r="A34" s="5" t="s">
        <v>46</v>
      </c>
      <c r="B34" s="12" t="s">
        <v>47</v>
      </c>
      <c r="C34" s="6" t="s">
        <v>4</v>
      </c>
      <c r="D34" s="73" t="s">
        <v>158</v>
      </c>
      <c r="E34" s="102" t="s">
        <v>67</v>
      </c>
      <c r="F34" s="108" t="s">
        <v>99</v>
      </c>
      <c r="G34" s="96" t="s">
        <v>92</v>
      </c>
    </row>
    <row r="35" spans="1:7" x14ac:dyDescent="0.25">
      <c r="A35" s="7" t="s">
        <v>48</v>
      </c>
      <c r="B35" s="13" t="s">
        <v>47</v>
      </c>
      <c r="C35" s="4" t="s">
        <v>7</v>
      </c>
      <c r="D35" s="74" t="s">
        <v>158</v>
      </c>
      <c r="E35" s="103"/>
      <c r="F35" s="109"/>
      <c r="G35" s="97"/>
    </row>
    <row r="36" spans="1:7" ht="15.75" thickBot="1" x14ac:dyDescent="0.3">
      <c r="A36" s="8" t="s">
        <v>49</v>
      </c>
      <c r="B36" s="14" t="s">
        <v>47</v>
      </c>
      <c r="C36" s="9" t="s">
        <v>8</v>
      </c>
      <c r="D36" s="75" t="s">
        <v>55</v>
      </c>
      <c r="E36" s="104"/>
      <c r="F36" s="110"/>
      <c r="G36" s="98"/>
    </row>
    <row r="37" spans="1:7" x14ac:dyDescent="0.25">
      <c r="A37" s="5" t="s">
        <v>50</v>
      </c>
      <c r="B37" s="15" t="s">
        <v>51</v>
      </c>
      <c r="C37" s="6" t="s">
        <v>4</v>
      </c>
      <c r="D37" s="73" t="s">
        <v>158</v>
      </c>
      <c r="E37" s="99" t="s">
        <v>68</v>
      </c>
      <c r="F37" s="78" t="s">
        <v>95</v>
      </c>
      <c r="G37" s="96" t="s">
        <v>93</v>
      </c>
    </row>
    <row r="38" spans="1:7" x14ac:dyDescent="0.25">
      <c r="A38" s="7" t="s">
        <v>52</v>
      </c>
      <c r="B38" s="16" t="s">
        <v>51</v>
      </c>
      <c r="C38" s="4" t="s">
        <v>7</v>
      </c>
      <c r="D38" s="74" t="s">
        <v>158</v>
      </c>
      <c r="E38" s="100"/>
      <c r="F38" s="79"/>
      <c r="G38" s="97"/>
    </row>
    <row r="39" spans="1:7" ht="15.75" thickBot="1" x14ac:dyDescent="0.3">
      <c r="A39" s="8" t="s">
        <v>53</v>
      </c>
      <c r="B39" s="17" t="s">
        <v>51</v>
      </c>
      <c r="C39" s="9" t="s">
        <v>8</v>
      </c>
      <c r="D39" s="75" t="s">
        <v>55</v>
      </c>
      <c r="E39" s="101"/>
      <c r="F39" s="80"/>
      <c r="G39" s="98"/>
    </row>
    <row r="40" spans="1:7" ht="135.75" thickBot="1" x14ac:dyDescent="0.3">
      <c r="A40" s="10">
        <v>17</v>
      </c>
      <c r="B40" s="18" t="s">
        <v>54</v>
      </c>
      <c r="C40" s="11"/>
      <c r="D40" s="76" t="s">
        <v>76</v>
      </c>
      <c r="E40" s="25" t="s">
        <v>67</v>
      </c>
      <c r="F40" s="36" t="s">
        <v>75</v>
      </c>
      <c r="G40" s="33" t="s">
        <v>94</v>
      </c>
    </row>
    <row r="41" spans="1:7" ht="45.75" thickBot="1" x14ac:dyDescent="0.3">
      <c r="A41" s="10">
        <v>18</v>
      </c>
      <c r="B41" s="19" t="s">
        <v>56</v>
      </c>
      <c r="C41" s="11"/>
      <c r="D41" s="76" t="s">
        <v>159</v>
      </c>
      <c r="E41" s="25" t="s">
        <v>67</v>
      </c>
      <c r="F41" s="29" t="s">
        <v>105</v>
      </c>
    </row>
    <row r="42" spans="1:7" ht="15.75" thickBot="1" x14ac:dyDescent="0.3">
      <c r="A42" s="5" t="s">
        <v>57</v>
      </c>
      <c r="B42" s="15" t="s">
        <v>58</v>
      </c>
      <c r="C42" s="6"/>
      <c r="D42" s="73" t="s">
        <v>159</v>
      </c>
      <c r="E42" s="26" t="s">
        <v>67</v>
      </c>
      <c r="F42" s="30" t="s">
        <v>100</v>
      </c>
    </row>
    <row r="43" spans="1:7" ht="30" x14ac:dyDescent="0.25">
      <c r="A43" s="7" t="s">
        <v>59</v>
      </c>
      <c r="B43" s="15" t="s">
        <v>58</v>
      </c>
      <c r="C43" s="6"/>
      <c r="D43" s="74" t="s">
        <v>155</v>
      </c>
      <c r="E43" s="27" t="s">
        <v>67</v>
      </c>
      <c r="F43" s="31" t="s">
        <v>101</v>
      </c>
    </row>
    <row r="44" spans="1:7" ht="30" x14ac:dyDescent="0.25">
      <c r="A44" s="7" t="s">
        <v>65</v>
      </c>
      <c r="B44" s="16" t="s">
        <v>64</v>
      </c>
      <c r="C44" s="4"/>
      <c r="D44" s="74" t="s">
        <v>159</v>
      </c>
      <c r="E44" s="27" t="s">
        <v>67</v>
      </c>
      <c r="F44" s="31" t="s">
        <v>154</v>
      </c>
    </row>
    <row r="45" spans="1:7" ht="30.75" thickBot="1" x14ac:dyDescent="0.3">
      <c r="A45" s="8" t="s">
        <v>66</v>
      </c>
      <c r="B45" s="17" t="s">
        <v>64</v>
      </c>
      <c r="C45" s="9"/>
      <c r="D45" s="75" t="s">
        <v>155</v>
      </c>
      <c r="E45" s="28" t="s">
        <v>67</v>
      </c>
      <c r="F45" s="32" t="s">
        <v>103</v>
      </c>
    </row>
    <row r="46" spans="1:7" ht="30" x14ac:dyDescent="0.25">
      <c r="A46" s="5">
        <v>19</v>
      </c>
      <c r="B46" s="12" t="s">
        <v>60</v>
      </c>
      <c r="C46" s="6"/>
      <c r="D46" s="73" t="s">
        <v>159</v>
      </c>
      <c r="E46" s="37" t="s">
        <v>81</v>
      </c>
      <c r="F46" s="38" t="s">
        <v>104</v>
      </c>
    </row>
    <row r="47" spans="1:7" ht="30" x14ac:dyDescent="0.25">
      <c r="A47" s="7">
        <v>20</v>
      </c>
      <c r="B47" s="13" t="s">
        <v>61</v>
      </c>
      <c r="C47" s="4"/>
      <c r="D47" s="74" t="s">
        <v>159</v>
      </c>
      <c r="E47" s="39" t="s">
        <v>81</v>
      </c>
      <c r="F47" s="40" t="s">
        <v>104</v>
      </c>
    </row>
    <row r="48" spans="1:7" ht="30.75" thickBot="1" x14ac:dyDescent="0.3">
      <c r="A48" s="8">
        <v>21</v>
      </c>
      <c r="B48" s="14" t="s">
        <v>152</v>
      </c>
      <c r="C48" s="9"/>
      <c r="D48" s="75" t="s">
        <v>159</v>
      </c>
      <c r="E48" s="41" t="s">
        <v>81</v>
      </c>
      <c r="F48" s="42" t="s">
        <v>104</v>
      </c>
    </row>
    <row r="49" spans="1:1" s="21" customFormat="1" x14ac:dyDescent="0.25">
      <c r="A49" s="20"/>
    </row>
  </sheetData>
  <mergeCells count="24">
    <mergeCell ref="G28:G30"/>
    <mergeCell ref="G31:G33"/>
    <mergeCell ref="G34:G36"/>
    <mergeCell ref="G37:G39"/>
    <mergeCell ref="E28:E30"/>
    <mergeCell ref="E31:E33"/>
    <mergeCell ref="E34:E36"/>
    <mergeCell ref="E37:E39"/>
    <mergeCell ref="F28:F30"/>
    <mergeCell ref="F34:F36"/>
    <mergeCell ref="F31:F33"/>
    <mergeCell ref="F37:F39"/>
    <mergeCell ref="F17:F19"/>
    <mergeCell ref="E17:E19"/>
    <mergeCell ref="E2:E4"/>
    <mergeCell ref="E5:E7"/>
    <mergeCell ref="E8:E10"/>
    <mergeCell ref="E11:E13"/>
    <mergeCell ref="E14:E16"/>
    <mergeCell ref="F2:F4"/>
    <mergeCell ref="F5:F7"/>
    <mergeCell ref="F8:F10"/>
    <mergeCell ref="F11:F13"/>
    <mergeCell ref="F14:F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9B97A-700F-48B6-AF6F-CA9C269DE15B}">
  <sheetPr codeName="List2"/>
  <dimension ref="A1:I73"/>
  <sheetViews>
    <sheetView zoomScale="85" zoomScaleNormal="85" workbookViewId="0">
      <selection activeCell="H70" sqref="H70"/>
    </sheetView>
  </sheetViews>
  <sheetFormatPr defaultRowHeight="15" x14ac:dyDescent="0.25"/>
  <cols>
    <col min="1" max="1" width="10.28515625" style="2" bestFit="1" customWidth="1"/>
    <col min="2" max="2" width="64" customWidth="1"/>
    <col min="3" max="3" width="9.42578125" customWidth="1"/>
    <col min="4" max="6" width="11.5703125" customWidth="1"/>
    <col min="7" max="7" width="22.28515625" customWidth="1"/>
    <col min="8" max="8" width="112.28515625" customWidth="1"/>
    <col min="9" max="9" width="37.5703125" customWidth="1"/>
  </cols>
  <sheetData>
    <row r="1" spans="1:9" s="1" customFormat="1" ht="30.75" customHeight="1" thickBot="1" x14ac:dyDescent="0.3">
      <c r="A1" s="22" t="s">
        <v>1</v>
      </c>
      <c r="B1" s="23" t="s">
        <v>0</v>
      </c>
      <c r="C1" s="24" t="s">
        <v>80</v>
      </c>
      <c r="D1" s="22" t="s">
        <v>17</v>
      </c>
      <c r="E1" s="22" t="s">
        <v>110</v>
      </c>
      <c r="F1" s="22" t="s">
        <v>111</v>
      </c>
      <c r="G1" s="3" t="s">
        <v>79</v>
      </c>
      <c r="H1" s="3" t="s">
        <v>77</v>
      </c>
      <c r="I1" s="3" t="s">
        <v>78</v>
      </c>
    </row>
    <row r="2" spans="1:9" ht="30" x14ac:dyDescent="0.25">
      <c r="A2" s="5" t="s">
        <v>2</v>
      </c>
      <c r="B2" s="12" t="s">
        <v>3</v>
      </c>
      <c r="C2" s="6" t="s">
        <v>4</v>
      </c>
      <c r="D2" s="6" t="s">
        <v>18</v>
      </c>
      <c r="E2" s="47">
        <v>0</v>
      </c>
      <c r="F2" s="48"/>
      <c r="G2" s="81" t="s">
        <v>68</v>
      </c>
      <c r="H2" s="78" t="s">
        <v>82</v>
      </c>
    </row>
    <row r="3" spans="1:9" ht="30" x14ac:dyDescent="0.25">
      <c r="A3" s="7" t="s">
        <v>5</v>
      </c>
      <c r="B3" s="13" t="s">
        <v>3</v>
      </c>
      <c r="C3" s="4" t="s">
        <v>7</v>
      </c>
      <c r="D3" s="4" t="s">
        <v>18</v>
      </c>
      <c r="E3" s="49">
        <v>300</v>
      </c>
      <c r="F3" s="50"/>
      <c r="G3" s="82"/>
      <c r="H3" s="79"/>
    </row>
    <row r="4" spans="1:9" ht="30.75" thickBot="1" x14ac:dyDescent="0.3">
      <c r="A4" s="8" t="s">
        <v>6</v>
      </c>
      <c r="B4" s="14" t="s">
        <v>3</v>
      </c>
      <c r="C4" s="9" t="s">
        <v>8</v>
      </c>
      <c r="D4" s="9" t="s">
        <v>18</v>
      </c>
      <c r="E4" s="49">
        <v>0</v>
      </c>
      <c r="F4" s="51"/>
      <c r="G4" s="83"/>
      <c r="H4" s="80"/>
    </row>
    <row r="5" spans="1:9" ht="30" x14ac:dyDescent="0.25">
      <c r="A5" s="5" t="s">
        <v>9</v>
      </c>
      <c r="B5" s="15" t="s">
        <v>10</v>
      </c>
      <c r="C5" s="6" t="s">
        <v>4</v>
      </c>
      <c r="D5" s="6" t="s">
        <v>18</v>
      </c>
      <c r="E5" s="49">
        <v>0</v>
      </c>
      <c r="F5" s="48"/>
      <c r="G5" s="81" t="s">
        <v>69</v>
      </c>
      <c r="H5" s="78" t="s">
        <v>83</v>
      </c>
    </row>
    <row r="6" spans="1:9" ht="30" x14ac:dyDescent="0.25">
      <c r="A6" s="7" t="s">
        <v>11</v>
      </c>
      <c r="B6" s="16" t="s">
        <v>10</v>
      </c>
      <c r="C6" s="4" t="s">
        <v>7</v>
      </c>
      <c r="D6" s="4" t="s">
        <v>18</v>
      </c>
      <c r="E6" s="49">
        <v>150</v>
      </c>
      <c r="F6" s="50"/>
      <c r="G6" s="82"/>
      <c r="H6" s="79"/>
    </row>
    <row r="7" spans="1:9" ht="30.75" thickBot="1" x14ac:dyDescent="0.3">
      <c r="A7" s="8" t="s">
        <v>12</v>
      </c>
      <c r="B7" s="17" t="s">
        <v>10</v>
      </c>
      <c r="C7" s="9" t="s">
        <v>8</v>
      </c>
      <c r="D7" s="9" t="s">
        <v>18</v>
      </c>
      <c r="E7" s="49">
        <v>0</v>
      </c>
      <c r="F7" s="51"/>
      <c r="G7" s="83"/>
      <c r="H7" s="80"/>
    </row>
    <row r="8" spans="1:9" ht="15" customHeight="1" x14ac:dyDescent="0.25">
      <c r="A8" s="5" t="s">
        <v>13</v>
      </c>
      <c r="B8" s="12" t="s">
        <v>14</v>
      </c>
      <c r="C8" s="6" t="s">
        <v>4</v>
      </c>
      <c r="D8" s="6" t="s">
        <v>18</v>
      </c>
      <c r="E8" s="52">
        <v>0</v>
      </c>
      <c r="F8" s="48"/>
      <c r="G8" s="84" t="s">
        <v>67</v>
      </c>
      <c r="H8" s="87" t="s">
        <v>84</v>
      </c>
    </row>
    <row r="9" spans="1:9" x14ac:dyDescent="0.25">
      <c r="A9" s="7" t="s">
        <v>15</v>
      </c>
      <c r="B9" s="13" t="s">
        <v>14</v>
      </c>
      <c r="C9" s="4" t="s">
        <v>7</v>
      </c>
      <c r="D9" s="4" t="s">
        <v>18</v>
      </c>
      <c r="E9" s="52">
        <v>0</v>
      </c>
      <c r="F9" s="50"/>
      <c r="G9" s="85"/>
      <c r="H9" s="88"/>
    </row>
    <row r="10" spans="1:9" ht="15.75" thickBot="1" x14ac:dyDescent="0.3">
      <c r="A10" s="8" t="s">
        <v>16</v>
      </c>
      <c r="B10" s="14" t="s">
        <v>14</v>
      </c>
      <c r="C10" s="9" t="s">
        <v>8</v>
      </c>
      <c r="D10" s="9" t="s">
        <v>18</v>
      </c>
      <c r="E10" s="52">
        <v>480</v>
      </c>
      <c r="F10" s="51"/>
      <c r="G10" s="86"/>
      <c r="H10" s="89"/>
    </row>
    <row r="11" spans="1:9" x14ac:dyDescent="0.25">
      <c r="A11" s="5" t="s">
        <v>19</v>
      </c>
      <c r="B11" s="15" t="s">
        <v>20</v>
      </c>
      <c r="C11" s="6" t="s">
        <v>4</v>
      </c>
      <c r="D11" s="6" t="s">
        <v>18</v>
      </c>
      <c r="E11" s="49">
        <v>0</v>
      </c>
      <c r="F11" s="48"/>
      <c r="G11" s="81" t="s">
        <v>70</v>
      </c>
      <c r="H11" s="78" t="s">
        <v>96</v>
      </c>
    </row>
    <row r="12" spans="1:9" x14ac:dyDescent="0.25">
      <c r="A12" s="7" t="s">
        <v>21</v>
      </c>
      <c r="B12" s="16" t="s">
        <v>20</v>
      </c>
      <c r="C12" s="4" t="s">
        <v>7</v>
      </c>
      <c r="D12" s="4" t="s">
        <v>18</v>
      </c>
      <c r="E12" s="49">
        <v>0</v>
      </c>
      <c r="F12" s="50"/>
      <c r="G12" s="82"/>
      <c r="H12" s="79"/>
    </row>
    <row r="13" spans="1:9" ht="15.75" thickBot="1" x14ac:dyDescent="0.3">
      <c r="A13" s="8" t="s">
        <v>22</v>
      </c>
      <c r="B13" s="17" t="s">
        <v>20</v>
      </c>
      <c r="C13" s="9" t="s">
        <v>8</v>
      </c>
      <c r="D13" s="9" t="s">
        <v>18</v>
      </c>
      <c r="E13" s="49">
        <v>0</v>
      </c>
      <c r="F13" s="51"/>
      <c r="G13" s="83"/>
      <c r="H13" s="80"/>
    </row>
    <row r="14" spans="1:9" ht="15" customHeight="1" x14ac:dyDescent="0.25">
      <c r="A14" s="5" t="s">
        <v>23</v>
      </c>
      <c r="B14" s="12" t="s">
        <v>24</v>
      </c>
      <c r="C14" s="6" t="s">
        <v>4</v>
      </c>
      <c r="D14" s="6" t="s">
        <v>18</v>
      </c>
      <c r="E14" s="49">
        <v>0</v>
      </c>
      <c r="F14" s="48"/>
      <c r="G14" s="81" t="s">
        <v>69</v>
      </c>
      <c r="H14" s="78" t="s">
        <v>85</v>
      </c>
    </row>
    <row r="15" spans="1:9" x14ac:dyDescent="0.25">
      <c r="A15" s="7" t="s">
        <v>25</v>
      </c>
      <c r="B15" s="13" t="s">
        <v>24</v>
      </c>
      <c r="C15" s="4" t="s">
        <v>7</v>
      </c>
      <c r="D15" s="4" t="s">
        <v>18</v>
      </c>
      <c r="E15" s="49">
        <v>0</v>
      </c>
      <c r="F15" s="50"/>
      <c r="G15" s="82"/>
      <c r="H15" s="79"/>
    </row>
    <row r="16" spans="1:9" ht="15.75" thickBot="1" x14ac:dyDescent="0.3">
      <c r="A16" s="8" t="s">
        <v>26</v>
      </c>
      <c r="B16" s="14" t="s">
        <v>24</v>
      </c>
      <c r="C16" s="9" t="s">
        <v>8</v>
      </c>
      <c r="D16" s="9" t="s">
        <v>18</v>
      </c>
      <c r="E16" s="49">
        <v>0</v>
      </c>
      <c r="F16" s="51"/>
      <c r="G16" s="83"/>
      <c r="H16" s="80"/>
    </row>
    <row r="17" spans="1:9" ht="15" customHeight="1" x14ac:dyDescent="0.25">
      <c r="A17" s="5" t="s">
        <v>27</v>
      </c>
      <c r="B17" s="15" t="s">
        <v>30</v>
      </c>
      <c r="C17" s="6" t="s">
        <v>4</v>
      </c>
      <c r="D17" s="6" t="s">
        <v>18</v>
      </c>
      <c r="E17" s="49">
        <v>0</v>
      </c>
      <c r="F17" s="48"/>
      <c r="G17" s="81" t="s">
        <v>69</v>
      </c>
      <c r="H17" s="78" t="s">
        <v>86</v>
      </c>
    </row>
    <row r="18" spans="1:9" x14ac:dyDescent="0.25">
      <c r="A18" s="7" t="s">
        <v>28</v>
      </c>
      <c r="B18" s="16" t="s">
        <v>30</v>
      </c>
      <c r="C18" s="4" t="s">
        <v>7</v>
      </c>
      <c r="D18" s="4" t="s">
        <v>18</v>
      </c>
      <c r="E18" s="49">
        <v>0</v>
      </c>
      <c r="F18" s="50"/>
      <c r="G18" s="82"/>
      <c r="H18" s="79"/>
    </row>
    <row r="19" spans="1:9" ht="15.75" thickBot="1" x14ac:dyDescent="0.3">
      <c r="A19" s="8" t="s">
        <v>29</v>
      </c>
      <c r="B19" s="17" t="s">
        <v>30</v>
      </c>
      <c r="C19" s="9" t="s">
        <v>8</v>
      </c>
      <c r="D19" s="9" t="s">
        <v>18</v>
      </c>
      <c r="E19" s="49">
        <v>0</v>
      </c>
      <c r="F19" s="51"/>
      <c r="G19" s="83"/>
      <c r="H19" s="80"/>
    </row>
    <row r="20" spans="1:9" ht="30.75" thickBot="1" x14ac:dyDescent="0.3">
      <c r="A20" s="10">
        <v>7</v>
      </c>
      <c r="B20" s="18" t="s">
        <v>31</v>
      </c>
      <c r="C20" s="11"/>
      <c r="D20" s="11" t="s">
        <v>18</v>
      </c>
      <c r="E20" s="49">
        <v>330</v>
      </c>
      <c r="F20" s="53"/>
      <c r="G20" s="35" t="s">
        <v>68</v>
      </c>
      <c r="H20" s="36" t="s">
        <v>72</v>
      </c>
    </row>
    <row r="21" spans="1:9" ht="30.75" thickBot="1" x14ac:dyDescent="0.3">
      <c r="A21" s="10">
        <v>8</v>
      </c>
      <c r="B21" s="19" t="s">
        <v>32</v>
      </c>
      <c r="C21" s="11"/>
      <c r="D21" s="11" t="s">
        <v>18</v>
      </c>
      <c r="E21" s="52">
        <v>0</v>
      </c>
      <c r="F21" s="53"/>
      <c r="G21" s="25" t="s">
        <v>67</v>
      </c>
      <c r="H21" s="29" t="s">
        <v>87</v>
      </c>
    </row>
    <row r="22" spans="1:9" ht="30.75" thickBot="1" x14ac:dyDescent="0.3">
      <c r="A22" s="10">
        <v>9</v>
      </c>
      <c r="B22" s="18" t="s">
        <v>33</v>
      </c>
      <c r="C22" s="11"/>
      <c r="D22" s="11" t="s">
        <v>18</v>
      </c>
      <c r="E22" s="52">
        <v>0</v>
      </c>
      <c r="F22" s="53"/>
      <c r="G22" s="25" t="s">
        <v>67</v>
      </c>
      <c r="H22" s="34" t="s">
        <v>88</v>
      </c>
    </row>
    <row r="23" spans="1:9" ht="30.75" thickBot="1" x14ac:dyDescent="0.3">
      <c r="A23" s="10">
        <v>10</v>
      </c>
      <c r="B23" s="19" t="s">
        <v>34</v>
      </c>
      <c r="C23" s="11"/>
      <c r="D23" s="11" t="s">
        <v>18</v>
      </c>
      <c r="E23" s="52">
        <v>0</v>
      </c>
      <c r="F23" s="53"/>
      <c r="G23" s="25" t="s">
        <v>67</v>
      </c>
      <c r="H23" s="34" t="s">
        <v>89</v>
      </c>
    </row>
    <row r="24" spans="1:9" ht="15.75" thickBot="1" x14ac:dyDescent="0.3">
      <c r="A24" s="10">
        <v>11</v>
      </c>
      <c r="B24" s="18" t="s">
        <v>35</v>
      </c>
      <c r="C24" s="11"/>
      <c r="D24" s="11" t="s">
        <v>18</v>
      </c>
      <c r="E24" s="52">
        <v>0</v>
      </c>
      <c r="F24" s="53"/>
      <c r="G24" s="25" t="s">
        <v>67</v>
      </c>
      <c r="H24" s="34" t="s">
        <v>90</v>
      </c>
    </row>
    <row r="25" spans="1:9" ht="30.75" thickBot="1" x14ac:dyDescent="0.3">
      <c r="A25" s="10" t="s">
        <v>106</v>
      </c>
      <c r="B25" s="19" t="s">
        <v>36</v>
      </c>
      <c r="C25" s="11"/>
      <c r="D25" s="11" t="s">
        <v>18</v>
      </c>
      <c r="E25" s="49">
        <v>0</v>
      </c>
      <c r="F25" s="53"/>
      <c r="G25" s="35" t="s">
        <v>71</v>
      </c>
      <c r="H25" s="36" t="s">
        <v>74</v>
      </c>
    </row>
    <row r="26" spans="1:9" ht="30.75" thickBot="1" x14ac:dyDescent="0.3">
      <c r="A26" s="72" t="s">
        <v>107</v>
      </c>
      <c r="B26" s="18" t="s">
        <v>108</v>
      </c>
      <c r="C26" s="11"/>
      <c r="D26" s="11" t="s">
        <v>18</v>
      </c>
      <c r="E26" s="52">
        <v>0</v>
      </c>
      <c r="F26" s="53"/>
      <c r="G26" s="25" t="s">
        <v>67</v>
      </c>
      <c r="H26" s="46" t="s">
        <v>156</v>
      </c>
    </row>
    <row r="27" spans="1:9" ht="45.75" thickBot="1" x14ac:dyDescent="0.3">
      <c r="A27" s="72" t="s">
        <v>149</v>
      </c>
      <c r="B27" s="19" t="s">
        <v>150</v>
      </c>
      <c r="C27" s="45"/>
      <c r="D27" s="45" t="s">
        <v>18</v>
      </c>
      <c r="E27" s="52">
        <v>0</v>
      </c>
      <c r="F27" s="53"/>
      <c r="G27" s="25" t="s">
        <v>67</v>
      </c>
      <c r="H27" s="46" t="s">
        <v>157</v>
      </c>
    </row>
    <row r="28" spans="1:9" ht="15" customHeight="1" x14ac:dyDescent="0.25">
      <c r="A28" s="5" t="s">
        <v>37</v>
      </c>
      <c r="B28" s="12" t="s">
        <v>39</v>
      </c>
      <c r="C28" s="6" t="s">
        <v>4</v>
      </c>
      <c r="D28" s="6" t="s">
        <v>38</v>
      </c>
      <c r="E28" s="49">
        <v>0</v>
      </c>
      <c r="F28" s="49">
        <v>0</v>
      </c>
      <c r="G28" s="99" t="s">
        <v>68</v>
      </c>
      <c r="H28" s="105" t="s">
        <v>97</v>
      </c>
      <c r="I28" s="90" t="s">
        <v>91</v>
      </c>
    </row>
    <row r="29" spans="1:9" x14ac:dyDescent="0.25">
      <c r="A29" s="7" t="s">
        <v>40</v>
      </c>
      <c r="B29" s="13" t="s">
        <v>39</v>
      </c>
      <c r="C29" s="4" t="s">
        <v>7</v>
      </c>
      <c r="D29" s="4" t="s">
        <v>38</v>
      </c>
      <c r="E29" s="49">
        <v>0.45</v>
      </c>
      <c r="F29" s="49">
        <v>1</v>
      </c>
      <c r="G29" s="100"/>
      <c r="H29" s="106"/>
      <c r="I29" s="91"/>
    </row>
    <row r="30" spans="1:9" ht="15.75" thickBot="1" x14ac:dyDescent="0.3">
      <c r="A30" s="8" t="s">
        <v>41</v>
      </c>
      <c r="B30" s="14" t="s">
        <v>39</v>
      </c>
      <c r="C30" s="9" t="s">
        <v>8</v>
      </c>
      <c r="D30" s="9" t="s">
        <v>55</v>
      </c>
      <c r="E30" s="49">
        <v>0</v>
      </c>
      <c r="F30" s="49">
        <v>0</v>
      </c>
      <c r="G30" s="101"/>
      <c r="H30" s="107"/>
      <c r="I30" s="92"/>
    </row>
    <row r="31" spans="1:9" ht="30" customHeight="1" x14ac:dyDescent="0.25">
      <c r="A31" s="5" t="s">
        <v>42</v>
      </c>
      <c r="B31" s="15" t="s">
        <v>43</v>
      </c>
      <c r="C31" s="6" t="s">
        <v>4</v>
      </c>
      <c r="D31" s="6" t="s">
        <v>38</v>
      </c>
      <c r="E31" s="52">
        <v>0</v>
      </c>
      <c r="F31" s="54">
        <v>0</v>
      </c>
      <c r="G31" s="102" t="s">
        <v>67</v>
      </c>
      <c r="H31" s="87" t="s">
        <v>98</v>
      </c>
      <c r="I31" s="93" t="s">
        <v>73</v>
      </c>
    </row>
    <row r="32" spans="1:9" ht="30" x14ac:dyDescent="0.25">
      <c r="A32" s="7" t="s">
        <v>44</v>
      </c>
      <c r="B32" s="16" t="s">
        <v>43</v>
      </c>
      <c r="C32" s="4" t="s">
        <v>7</v>
      </c>
      <c r="D32" s="4" t="s">
        <v>38</v>
      </c>
      <c r="E32" s="52">
        <v>0</v>
      </c>
      <c r="F32" s="54">
        <v>0</v>
      </c>
      <c r="G32" s="103"/>
      <c r="H32" s="88"/>
      <c r="I32" s="94"/>
    </row>
    <row r="33" spans="1:9" ht="30.75" thickBot="1" x14ac:dyDescent="0.3">
      <c r="A33" s="8" t="s">
        <v>45</v>
      </c>
      <c r="B33" s="17" t="s">
        <v>43</v>
      </c>
      <c r="C33" s="9" t="s">
        <v>8</v>
      </c>
      <c r="D33" s="9" t="s">
        <v>55</v>
      </c>
      <c r="E33" s="52">
        <v>800</v>
      </c>
      <c r="F33" s="54">
        <v>5</v>
      </c>
      <c r="G33" s="104"/>
      <c r="H33" s="89"/>
      <c r="I33" s="95"/>
    </row>
    <row r="34" spans="1:9" x14ac:dyDescent="0.25">
      <c r="A34" s="5" t="s">
        <v>46</v>
      </c>
      <c r="B34" s="12" t="s">
        <v>47</v>
      </c>
      <c r="C34" s="6" t="s">
        <v>4</v>
      </c>
      <c r="D34" s="6" t="s">
        <v>38</v>
      </c>
      <c r="E34" s="52">
        <v>0</v>
      </c>
      <c r="F34" s="49">
        <v>0</v>
      </c>
      <c r="G34" s="102" t="s">
        <v>67</v>
      </c>
      <c r="H34" s="108" t="s">
        <v>99</v>
      </c>
      <c r="I34" s="96" t="s">
        <v>92</v>
      </c>
    </row>
    <row r="35" spans="1:9" x14ac:dyDescent="0.25">
      <c r="A35" s="7" t="s">
        <v>48</v>
      </c>
      <c r="B35" s="13" t="s">
        <v>47</v>
      </c>
      <c r="C35" s="4" t="s">
        <v>7</v>
      </c>
      <c r="D35" s="4" t="s">
        <v>38</v>
      </c>
      <c r="E35" s="52">
        <v>0</v>
      </c>
      <c r="F35" s="55" t="s">
        <v>112</v>
      </c>
      <c r="G35" s="103"/>
      <c r="H35" s="109"/>
      <c r="I35" s="97"/>
    </row>
    <row r="36" spans="1:9" ht="15.75" thickBot="1" x14ac:dyDescent="0.3">
      <c r="A36" s="8" t="s">
        <v>49</v>
      </c>
      <c r="B36" s="14" t="s">
        <v>47</v>
      </c>
      <c r="C36" s="9" t="s">
        <v>8</v>
      </c>
      <c r="D36" s="9" t="s">
        <v>55</v>
      </c>
      <c r="E36" s="52">
        <v>0</v>
      </c>
      <c r="F36" s="55" t="s">
        <v>112</v>
      </c>
      <c r="G36" s="104"/>
      <c r="H36" s="110"/>
      <c r="I36" s="98"/>
    </row>
    <row r="37" spans="1:9" x14ac:dyDescent="0.25">
      <c r="A37" s="5" t="s">
        <v>50</v>
      </c>
      <c r="B37" s="15" t="s">
        <v>51</v>
      </c>
      <c r="C37" s="6" t="s">
        <v>4</v>
      </c>
      <c r="D37" s="6" t="s">
        <v>38</v>
      </c>
      <c r="E37" s="49">
        <v>0</v>
      </c>
      <c r="F37" s="55" t="s">
        <v>112</v>
      </c>
      <c r="G37" s="99" t="s">
        <v>68</v>
      </c>
      <c r="H37" s="78" t="s">
        <v>95</v>
      </c>
      <c r="I37" s="96" t="s">
        <v>93</v>
      </c>
    </row>
    <row r="38" spans="1:9" x14ac:dyDescent="0.25">
      <c r="A38" s="7" t="s">
        <v>52</v>
      </c>
      <c r="B38" s="16" t="s">
        <v>51</v>
      </c>
      <c r="C38" s="4" t="s">
        <v>7</v>
      </c>
      <c r="D38" s="4" t="s">
        <v>38</v>
      </c>
      <c r="E38" s="49">
        <v>0</v>
      </c>
      <c r="F38" s="55" t="s">
        <v>112</v>
      </c>
      <c r="G38" s="100"/>
      <c r="H38" s="79"/>
      <c r="I38" s="97"/>
    </row>
    <row r="39" spans="1:9" ht="15.75" thickBot="1" x14ac:dyDescent="0.3">
      <c r="A39" s="8" t="s">
        <v>53</v>
      </c>
      <c r="B39" s="17" t="s">
        <v>51</v>
      </c>
      <c r="C39" s="9" t="s">
        <v>8</v>
      </c>
      <c r="D39" s="9" t="s">
        <v>55</v>
      </c>
      <c r="E39" s="49">
        <v>0</v>
      </c>
      <c r="F39" s="55" t="s">
        <v>112</v>
      </c>
      <c r="G39" s="101"/>
      <c r="H39" s="80"/>
      <c r="I39" s="98"/>
    </row>
    <row r="40" spans="1:9" ht="135.75" thickBot="1" x14ac:dyDescent="0.3">
      <c r="A40" s="10">
        <v>17</v>
      </c>
      <c r="B40" s="18" t="s">
        <v>54</v>
      </c>
      <c r="C40" s="11"/>
      <c r="D40" s="11" t="s">
        <v>76</v>
      </c>
      <c r="E40" s="56"/>
      <c r="F40" s="57" t="s">
        <v>112</v>
      </c>
      <c r="G40" s="25" t="s">
        <v>67</v>
      </c>
      <c r="H40" s="36" t="s">
        <v>75</v>
      </c>
      <c r="I40" s="33" t="s">
        <v>94</v>
      </c>
    </row>
    <row r="41" spans="1:9" ht="45.75" thickBot="1" x14ac:dyDescent="0.3">
      <c r="A41" s="10">
        <v>18</v>
      </c>
      <c r="B41" s="19" t="s">
        <v>56</v>
      </c>
      <c r="C41" s="11"/>
      <c r="D41" s="11" t="s">
        <v>63</v>
      </c>
      <c r="E41" s="52">
        <f>E42+E44</f>
        <v>237600</v>
      </c>
      <c r="F41" s="53"/>
      <c r="G41" s="25" t="s">
        <v>67</v>
      </c>
      <c r="H41" s="29" t="s">
        <v>105</v>
      </c>
    </row>
    <row r="42" spans="1:9" ht="15.75" thickBot="1" x14ac:dyDescent="0.3">
      <c r="A42" s="5" t="s">
        <v>57</v>
      </c>
      <c r="B42" s="15" t="s">
        <v>58</v>
      </c>
      <c r="C42" s="6"/>
      <c r="D42" s="6" t="s">
        <v>63</v>
      </c>
      <c r="E42" s="52">
        <v>0</v>
      </c>
      <c r="F42" s="48"/>
      <c r="G42" s="26" t="s">
        <v>67</v>
      </c>
      <c r="H42" s="30" t="s">
        <v>100</v>
      </c>
    </row>
    <row r="43" spans="1:9" x14ac:dyDescent="0.25">
      <c r="A43" s="7" t="s">
        <v>59</v>
      </c>
      <c r="B43" s="15" t="s">
        <v>58</v>
      </c>
      <c r="C43" s="4"/>
      <c r="D43" s="4" t="s">
        <v>18</v>
      </c>
      <c r="E43" s="52">
        <v>0</v>
      </c>
      <c r="F43" s="50"/>
      <c r="G43" s="27" t="s">
        <v>67</v>
      </c>
      <c r="H43" s="31" t="s">
        <v>101</v>
      </c>
    </row>
    <row r="44" spans="1:9" x14ac:dyDescent="0.25">
      <c r="A44" s="7" t="s">
        <v>65</v>
      </c>
      <c r="B44" s="16" t="s">
        <v>64</v>
      </c>
      <c r="C44" s="4"/>
      <c r="D44" s="4" t="s">
        <v>63</v>
      </c>
      <c r="E44" s="52">
        <f>E45*495</f>
        <v>237600</v>
      </c>
      <c r="F44" s="50"/>
      <c r="G44" s="27" t="s">
        <v>67</v>
      </c>
      <c r="H44" s="31" t="s">
        <v>102</v>
      </c>
    </row>
    <row r="45" spans="1:9" ht="15.75" thickBot="1" x14ac:dyDescent="0.3">
      <c r="A45" s="8" t="s">
        <v>66</v>
      </c>
      <c r="B45" s="17" t="s">
        <v>64</v>
      </c>
      <c r="C45" s="9"/>
      <c r="D45" s="9" t="s">
        <v>18</v>
      </c>
      <c r="E45" s="52">
        <v>480</v>
      </c>
      <c r="F45" s="51"/>
      <c r="G45" s="28" t="s">
        <v>67</v>
      </c>
      <c r="H45" s="32" t="s">
        <v>103</v>
      </c>
    </row>
    <row r="46" spans="1:9" ht="30" x14ac:dyDescent="0.25">
      <c r="A46" s="5">
        <v>19</v>
      </c>
      <c r="B46" s="12" t="s">
        <v>60</v>
      </c>
      <c r="C46" s="6"/>
      <c r="D46" s="6" t="s">
        <v>63</v>
      </c>
      <c r="E46" s="6">
        <v>0</v>
      </c>
      <c r="F46" s="48"/>
      <c r="G46" s="37" t="s">
        <v>81</v>
      </c>
      <c r="H46" s="38" t="s">
        <v>104</v>
      </c>
    </row>
    <row r="47" spans="1:9" ht="30" x14ac:dyDescent="0.25">
      <c r="A47" s="7">
        <v>20</v>
      </c>
      <c r="B47" s="13" t="s">
        <v>61</v>
      </c>
      <c r="C47" s="4"/>
      <c r="D47" s="4" t="s">
        <v>63</v>
      </c>
      <c r="E47" s="4">
        <v>0</v>
      </c>
      <c r="F47" s="50"/>
      <c r="G47" s="39" t="s">
        <v>81</v>
      </c>
      <c r="H47" s="40" t="s">
        <v>104</v>
      </c>
    </row>
    <row r="48" spans="1:9" ht="30.75" thickBot="1" x14ac:dyDescent="0.3">
      <c r="A48" s="8">
        <v>21</v>
      </c>
      <c r="B48" s="14" t="s">
        <v>62</v>
      </c>
      <c r="C48" s="9"/>
      <c r="D48" s="9" t="s">
        <v>63</v>
      </c>
      <c r="E48" s="49">
        <v>0</v>
      </c>
      <c r="F48" s="51"/>
      <c r="G48" s="41" t="s">
        <v>81</v>
      </c>
      <c r="H48" s="42" t="s">
        <v>104</v>
      </c>
    </row>
    <row r="49" spans="1:6" s="21" customFormat="1" ht="15.75" thickBot="1" x14ac:dyDescent="0.3">
      <c r="A49" s="20" t="s">
        <v>113</v>
      </c>
      <c r="E49" s="58">
        <f>SUM(E2:E4)+SUM(E17:E19)+E20</f>
        <v>630</v>
      </c>
      <c r="F49" s="58">
        <f>SUM(E5:E7)+SUM(E8:E10)+SUM(E14:E16)+E24</f>
        <v>630</v>
      </c>
    </row>
    <row r="50" spans="1:6" x14ac:dyDescent="0.25">
      <c r="A50" s="5" t="s">
        <v>114</v>
      </c>
      <c r="B50" s="15" t="s">
        <v>115</v>
      </c>
      <c r="C50" s="6" t="s">
        <v>4</v>
      </c>
      <c r="D50" s="6" t="s">
        <v>116</v>
      </c>
      <c r="E50" s="59">
        <v>51463.94</v>
      </c>
    </row>
    <row r="51" spans="1:6" x14ac:dyDescent="0.25">
      <c r="A51" s="7" t="s">
        <v>117</v>
      </c>
      <c r="B51" s="16" t="s">
        <v>115</v>
      </c>
      <c r="C51" s="4" t="s">
        <v>7</v>
      </c>
      <c r="D51" s="4" t="s">
        <v>116</v>
      </c>
      <c r="E51" s="59">
        <v>51463.94</v>
      </c>
    </row>
    <row r="52" spans="1:6" ht="15.75" thickBot="1" x14ac:dyDescent="0.3">
      <c r="A52" s="60" t="s">
        <v>118</v>
      </c>
      <c r="B52" s="61" t="s">
        <v>115</v>
      </c>
      <c r="C52" s="62" t="s">
        <v>8</v>
      </c>
      <c r="D52" s="62" t="s">
        <v>119</v>
      </c>
      <c r="E52" s="59">
        <v>11.84</v>
      </c>
    </row>
    <row r="53" spans="1:6" ht="30.75" thickBot="1" x14ac:dyDescent="0.3">
      <c r="A53" s="5" t="s">
        <v>120</v>
      </c>
      <c r="B53" s="12" t="s">
        <v>121</v>
      </c>
      <c r="C53" s="6" t="s">
        <v>4</v>
      </c>
      <c r="D53" s="6" t="s">
        <v>122</v>
      </c>
      <c r="E53" s="111">
        <f>E50*E28</f>
        <v>0</v>
      </c>
    </row>
    <row r="54" spans="1:6" ht="30" x14ac:dyDescent="0.25">
      <c r="A54" s="7" t="s">
        <v>123</v>
      </c>
      <c r="B54" s="13" t="s">
        <v>121</v>
      </c>
      <c r="C54" s="4" t="s">
        <v>7</v>
      </c>
      <c r="D54" s="4" t="s">
        <v>122</v>
      </c>
      <c r="E54" s="111">
        <f>E51*E29</f>
        <v>23158.773000000001</v>
      </c>
    </row>
    <row r="55" spans="1:6" ht="30" x14ac:dyDescent="0.25">
      <c r="A55" s="7" t="s">
        <v>124</v>
      </c>
      <c r="B55" s="13" t="s">
        <v>121</v>
      </c>
      <c r="C55" s="4" t="s">
        <v>8</v>
      </c>
      <c r="D55" s="4" t="s">
        <v>122</v>
      </c>
      <c r="E55" s="112">
        <f>E52*E30</f>
        <v>0</v>
      </c>
    </row>
    <row r="56" spans="1:6" ht="30.75" thickBot="1" x14ac:dyDescent="0.3">
      <c r="A56" s="60">
        <v>23</v>
      </c>
      <c r="B56" s="65" t="s">
        <v>121</v>
      </c>
      <c r="C56" s="62"/>
      <c r="D56" s="62" t="s">
        <v>122</v>
      </c>
      <c r="E56" s="113">
        <f>SUM(E53:E55)</f>
        <v>23158.773000000001</v>
      </c>
    </row>
    <row r="57" spans="1:6" ht="30" x14ac:dyDescent="0.25">
      <c r="A57" s="5" t="s">
        <v>125</v>
      </c>
      <c r="B57" s="15" t="s">
        <v>126</v>
      </c>
      <c r="C57" s="6" t="s">
        <v>127</v>
      </c>
      <c r="D57" s="6" t="s">
        <v>18</v>
      </c>
      <c r="E57" s="63">
        <f>SUM(E2:E4)</f>
        <v>300</v>
      </c>
    </row>
    <row r="58" spans="1:6" ht="30" x14ac:dyDescent="0.25">
      <c r="A58" s="7" t="s">
        <v>128</v>
      </c>
      <c r="B58" s="16" t="s">
        <v>129</v>
      </c>
      <c r="C58" s="4" t="s">
        <v>127</v>
      </c>
      <c r="D58" s="4" t="s">
        <v>18</v>
      </c>
      <c r="E58" s="64">
        <f>SUM(E17:E19)</f>
        <v>0</v>
      </c>
    </row>
    <row r="59" spans="1:6" x14ac:dyDescent="0.25">
      <c r="A59" s="7" t="s">
        <v>130</v>
      </c>
      <c r="B59" s="16" t="s">
        <v>131</v>
      </c>
      <c r="C59" s="4" t="s">
        <v>127</v>
      </c>
      <c r="D59" s="4" t="s">
        <v>18</v>
      </c>
      <c r="E59" s="64">
        <f>E20</f>
        <v>330</v>
      </c>
    </row>
    <row r="60" spans="1:6" ht="30" x14ac:dyDescent="0.25">
      <c r="A60" s="7" t="s">
        <v>132</v>
      </c>
      <c r="B60" s="16" t="s">
        <v>133</v>
      </c>
      <c r="C60" s="4" t="s">
        <v>127</v>
      </c>
      <c r="D60" s="4" t="s">
        <v>18</v>
      </c>
      <c r="E60" s="64">
        <f>SUM(E5:E7)</f>
        <v>150</v>
      </c>
    </row>
    <row r="61" spans="1:6" ht="30" x14ac:dyDescent="0.25">
      <c r="A61" s="7" t="s">
        <v>134</v>
      </c>
      <c r="B61" s="16" t="s">
        <v>135</v>
      </c>
      <c r="C61" s="4" t="s">
        <v>127</v>
      </c>
      <c r="D61" s="4" t="s">
        <v>18</v>
      </c>
      <c r="E61" s="64">
        <f>SUM(E14:E16)</f>
        <v>0</v>
      </c>
    </row>
    <row r="62" spans="1:6" x14ac:dyDescent="0.25">
      <c r="A62" s="7">
        <v>26</v>
      </c>
      <c r="B62" s="16" t="s">
        <v>136</v>
      </c>
      <c r="C62" s="4" t="s">
        <v>127</v>
      </c>
      <c r="D62" s="4" t="s">
        <v>18</v>
      </c>
      <c r="E62" s="64">
        <f>E21+E23+E24+E25+E26+E27+SUM(E11:E13)</f>
        <v>0</v>
      </c>
    </row>
    <row r="63" spans="1:6" ht="15.75" thickBot="1" x14ac:dyDescent="0.3">
      <c r="A63" s="8">
        <v>27</v>
      </c>
      <c r="B63" s="17" t="s">
        <v>137</v>
      </c>
      <c r="C63" s="9" t="s">
        <v>127</v>
      </c>
      <c r="D63" s="9" t="s">
        <v>18</v>
      </c>
      <c r="E63" s="66">
        <f>SUM(E57:E59)-SUM(E60:E61)-E62-E43-E45</f>
        <v>0</v>
      </c>
    </row>
    <row r="64" spans="1:6" ht="15.75" thickBot="1" x14ac:dyDescent="0.3">
      <c r="A64" s="67">
        <v>28</v>
      </c>
      <c r="B64" s="19" t="s">
        <v>138</v>
      </c>
      <c r="C64" s="11" t="s">
        <v>127</v>
      </c>
      <c r="D64" s="11" t="s">
        <v>122</v>
      </c>
      <c r="E64" s="114">
        <f>E63*495</f>
        <v>0</v>
      </c>
    </row>
    <row r="65" spans="1:8" ht="15.75" thickBot="1" x14ac:dyDescent="0.3">
      <c r="A65" s="68" t="s">
        <v>139</v>
      </c>
      <c r="B65" s="69"/>
      <c r="C65" s="70"/>
      <c r="D65" s="70"/>
      <c r="E65" s="115">
        <f>E41+E46</f>
        <v>237600</v>
      </c>
      <c r="F65" s="69"/>
      <c r="G65" s="115">
        <f>E56</f>
        <v>23158.773000000001</v>
      </c>
      <c r="H65" s="69">
        <f>E41+E46+E64</f>
        <v>237600</v>
      </c>
    </row>
    <row r="66" spans="1:8" ht="15.75" thickBot="1" x14ac:dyDescent="0.3">
      <c r="A66" s="71">
        <v>29</v>
      </c>
      <c r="B66" s="44" t="s">
        <v>140</v>
      </c>
      <c r="C66" s="45" t="s">
        <v>127</v>
      </c>
      <c r="D66" s="45" t="s">
        <v>122</v>
      </c>
      <c r="E66" s="116">
        <f>IF(E65:E65&gt;G65,E65,IF(G65&lt;=H65,G65,H65))</f>
        <v>237600</v>
      </c>
    </row>
    <row r="67" spans="1:8" x14ac:dyDescent="0.25">
      <c r="A67" s="5">
        <v>30</v>
      </c>
      <c r="B67" s="12" t="s">
        <v>141</v>
      </c>
      <c r="C67" s="6" t="s">
        <v>127</v>
      </c>
      <c r="D67" s="6" t="s">
        <v>142</v>
      </c>
      <c r="E67" s="117">
        <v>113.53</v>
      </c>
    </row>
    <row r="68" spans="1:8" x14ac:dyDescent="0.25">
      <c r="A68" s="7">
        <v>31</v>
      </c>
      <c r="B68" s="13" t="s">
        <v>143</v>
      </c>
      <c r="C68" s="4" t="s">
        <v>127</v>
      </c>
      <c r="D68" s="4" t="s">
        <v>122</v>
      </c>
      <c r="E68" s="112">
        <f>E67*(SUM(E8:E10)-SUM(E11:E13)-E21-E22-E23-E25-E27)</f>
        <v>54494.400000000001</v>
      </c>
    </row>
    <row r="69" spans="1:8" ht="30" x14ac:dyDescent="0.25">
      <c r="A69" s="7">
        <v>32</v>
      </c>
      <c r="B69" s="13" t="s">
        <v>144</v>
      </c>
      <c r="C69" s="4" t="s">
        <v>127</v>
      </c>
      <c r="D69" s="4" t="s">
        <v>142</v>
      </c>
      <c r="E69" s="112">
        <v>567.65</v>
      </c>
    </row>
    <row r="70" spans="1:8" x14ac:dyDescent="0.25">
      <c r="A70" s="7">
        <v>33</v>
      </c>
      <c r="B70" s="13" t="s">
        <v>145</v>
      </c>
      <c r="C70" s="4" t="s">
        <v>127</v>
      </c>
      <c r="D70" s="4" t="s">
        <v>122</v>
      </c>
      <c r="E70" s="112">
        <f>E69*E22</f>
        <v>0</v>
      </c>
    </row>
    <row r="71" spans="1:8" ht="15.75" thickBot="1" x14ac:dyDescent="0.3">
      <c r="A71" s="60">
        <v>34</v>
      </c>
      <c r="B71" s="65" t="s">
        <v>146</v>
      </c>
      <c r="C71" s="62" t="s">
        <v>127</v>
      </c>
      <c r="D71" s="62" t="s">
        <v>122</v>
      </c>
      <c r="E71" s="113">
        <f>E47+E68+E70</f>
        <v>54494.400000000001</v>
      </c>
    </row>
    <row r="72" spans="1:8" x14ac:dyDescent="0.25">
      <c r="A72" s="5">
        <v>35</v>
      </c>
      <c r="B72" s="15" t="s">
        <v>147</v>
      </c>
      <c r="C72" s="6" t="s">
        <v>127</v>
      </c>
      <c r="D72" s="6" t="s">
        <v>122</v>
      </c>
      <c r="E72" s="111">
        <v>4.2</v>
      </c>
    </row>
    <row r="73" spans="1:8" ht="15.75" thickBot="1" x14ac:dyDescent="0.3">
      <c r="A73" s="8">
        <v>36</v>
      </c>
      <c r="B73" s="17" t="s">
        <v>148</v>
      </c>
      <c r="C73" s="9" t="s">
        <v>127</v>
      </c>
      <c r="D73" s="9" t="s">
        <v>122</v>
      </c>
      <c r="E73" s="118">
        <f>E48+(SUM(F31:F33)-SUM(F34:F36)-F40)*E72</f>
        <v>21</v>
      </c>
    </row>
  </sheetData>
  <mergeCells count="24">
    <mergeCell ref="G34:G36"/>
    <mergeCell ref="H34:H36"/>
    <mergeCell ref="I34:I36"/>
    <mergeCell ref="G37:G39"/>
    <mergeCell ref="H37:H39"/>
    <mergeCell ref="I37:I39"/>
    <mergeCell ref="G28:G30"/>
    <mergeCell ref="H28:H30"/>
    <mergeCell ref="I28:I30"/>
    <mergeCell ref="G31:G33"/>
    <mergeCell ref="H31:H33"/>
    <mergeCell ref="I31:I33"/>
    <mergeCell ref="G11:G13"/>
    <mergeCell ref="H11:H13"/>
    <mergeCell ref="G14:G16"/>
    <mergeCell ref="H14:H16"/>
    <mergeCell ref="G17:G19"/>
    <mergeCell ref="H17:H19"/>
    <mergeCell ref="G2:G4"/>
    <mergeCell ref="H2:H4"/>
    <mergeCell ref="G5:G7"/>
    <mergeCell ref="H5:H7"/>
    <mergeCell ref="G8:G10"/>
    <mergeCell ref="H8:H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č. 11</vt:lpstr>
      <vt:lpstr>vykazLDS_vypocet</vt:lpstr>
    </vt:vector>
  </TitlesOfParts>
  <Company>Logica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Suhajek, Stanislav</dc:creator>
  <cp:lastModifiedBy>Hodanek, Jaroslav</cp:lastModifiedBy>
  <dcterms:created xsi:type="dcterms:W3CDTF">2015-09-11T10:24:31Z</dcterms:created>
  <dcterms:modified xsi:type="dcterms:W3CDTF">2025-08-27T06:36:30Z</dcterms:modified>
</cp:coreProperties>
</file>